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Árbol del BIEE\ENOE Nueva Serie\T2 Matriz Hussmans\Archivos comprimidos\"/>
    </mc:Choice>
  </mc:AlternateContent>
  <xr:revisionPtr revIDLastSave="0" documentId="13_ncr:1_{9D7BAEA9-D6A8-4C87-8430-F8F30E4CF067}" xr6:coauthVersionLast="47" xr6:coauthVersionMax="47" xr10:uidLastSave="{00000000-0000-0000-0000-000000000000}"/>
  <bookViews>
    <workbookView xWindow="-120" yWindow="-120" windowWidth="29040" windowHeight="15720" tabRatio="547" xr2:uid="{00000000-000D-0000-FFFF-FFFF00000000}"/>
  </bookViews>
  <sheets>
    <sheet name="001 Cozumel" sheetId="7" r:id="rId1"/>
    <sheet name="002 Felipe Carrillo Puerto" sheetId="8" r:id="rId2"/>
    <sheet name="003 Isla Mujeres" sheetId="9" r:id="rId3"/>
    <sheet name="004 Othón P. Blanco" sheetId="12" r:id="rId4"/>
    <sheet name="005 Benito Juárez" sheetId="6" r:id="rId5"/>
    <sheet name="006 José María Morelos" sheetId="10" r:id="rId6"/>
    <sheet name="007 Lázaro Cárdenas" sheetId="11" r:id="rId7"/>
    <sheet name="008 Playa del Carmen" sheetId="14" r:id="rId8"/>
    <sheet name="009 Tulum" sheetId="15" r:id="rId9"/>
    <sheet name="010 Bacalar" sheetId="16" r:id="rId10"/>
    <sheet name="011 Puerto Morelos" sheetId="17" r:id="rId11"/>
    <sheet name="Quintana Roo" sheetId="4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P44" i="4" l="1"/>
  <c r="AP43" i="4"/>
  <c r="AQ43" i="4"/>
  <c r="AR43" i="4"/>
  <c r="AP32" i="4"/>
  <c r="AP31" i="4"/>
  <c r="AQ31" i="4"/>
  <c r="AR31" i="4"/>
  <c r="AP20" i="4"/>
  <c r="AP19" i="4"/>
  <c r="AQ19" i="4"/>
  <c r="AR19" i="4"/>
  <c r="AA44" i="4"/>
  <c r="AA43" i="4"/>
  <c r="AB43" i="4"/>
  <c r="AC43" i="4"/>
  <c r="AA32" i="4"/>
  <c r="AA31" i="4"/>
  <c r="AB31" i="4"/>
  <c r="AC31" i="4"/>
  <c r="AA20" i="4"/>
  <c r="AA19" i="4"/>
  <c r="AB19" i="4"/>
  <c r="AC19" i="4"/>
  <c r="L44" i="4"/>
  <c r="L43" i="4"/>
  <c r="M43" i="4"/>
  <c r="N43" i="4"/>
  <c r="L32" i="4"/>
  <c r="L31" i="4"/>
  <c r="M31" i="4"/>
  <c r="N31" i="4"/>
  <c r="L20" i="4"/>
  <c r="L19" i="4"/>
  <c r="M19" i="4"/>
  <c r="N19" i="4"/>
  <c r="AP44" i="17"/>
  <c r="AP43" i="17"/>
  <c r="AQ43" i="17"/>
  <c r="AR43" i="17"/>
  <c r="AP32" i="17"/>
  <c r="AP31" i="17"/>
  <c r="AQ31" i="17"/>
  <c r="AR31" i="17"/>
  <c r="AP20" i="17"/>
  <c r="AP19" i="17"/>
  <c r="AQ19" i="17"/>
  <c r="AR19" i="17"/>
  <c r="AA44" i="17"/>
  <c r="AA43" i="17"/>
  <c r="AB43" i="17"/>
  <c r="AC43" i="17"/>
  <c r="AA32" i="17"/>
  <c r="AA31" i="17"/>
  <c r="AB31" i="17"/>
  <c r="AC31" i="17"/>
  <c r="AA20" i="17"/>
  <c r="AA19" i="17"/>
  <c r="AB19" i="17"/>
  <c r="AC19" i="17"/>
  <c r="L44" i="17"/>
  <c r="L43" i="17"/>
  <c r="M43" i="17"/>
  <c r="N43" i="17"/>
  <c r="L32" i="17"/>
  <c r="L31" i="17"/>
  <c r="N31" i="17" s="1"/>
  <c r="M31" i="17"/>
  <c r="L20" i="17"/>
  <c r="L19" i="17"/>
  <c r="M19" i="17"/>
  <c r="N19" i="17"/>
  <c r="AP44" i="16"/>
  <c r="AP43" i="16"/>
  <c r="AQ43" i="16"/>
  <c r="AR43" i="16"/>
  <c r="AP32" i="16"/>
  <c r="AP31" i="16"/>
  <c r="AQ31" i="16"/>
  <c r="AR31" i="16"/>
  <c r="AP20" i="16"/>
  <c r="AP19" i="16"/>
  <c r="AQ19" i="16"/>
  <c r="AR19" i="16"/>
  <c r="AA44" i="16"/>
  <c r="AA43" i="16"/>
  <c r="AB43" i="16"/>
  <c r="AC43" i="16"/>
  <c r="AA32" i="16"/>
  <c r="AA31" i="16"/>
  <c r="AB31" i="16"/>
  <c r="AC31" i="16"/>
  <c r="AA20" i="16"/>
  <c r="AA19" i="16"/>
  <c r="AB19" i="16"/>
  <c r="AC19" i="16"/>
  <c r="L44" i="16"/>
  <c r="L43" i="16"/>
  <c r="M43" i="16"/>
  <c r="N43" i="16"/>
  <c r="L32" i="16"/>
  <c r="L31" i="16"/>
  <c r="N31" i="16" s="1"/>
  <c r="M31" i="16"/>
  <c r="L20" i="16"/>
  <c r="L19" i="16"/>
  <c r="M19" i="16"/>
  <c r="N19" i="16" s="1"/>
  <c r="AP44" i="15"/>
  <c r="AP43" i="15"/>
  <c r="AQ43" i="15"/>
  <c r="AR43" i="15"/>
  <c r="AP32" i="15"/>
  <c r="AP31" i="15"/>
  <c r="AQ31" i="15"/>
  <c r="AR31" i="15"/>
  <c r="AP20" i="15"/>
  <c r="AP19" i="15"/>
  <c r="AQ19" i="15"/>
  <c r="AR19" i="15"/>
  <c r="AA44" i="15"/>
  <c r="AA43" i="15"/>
  <c r="AB43" i="15"/>
  <c r="AC43" i="15"/>
  <c r="AA32" i="15"/>
  <c r="AA31" i="15"/>
  <c r="AB31" i="15"/>
  <c r="AC31" i="15"/>
  <c r="AA20" i="15"/>
  <c r="AA19" i="15"/>
  <c r="AB19" i="15"/>
  <c r="AC19" i="15"/>
  <c r="L44" i="15"/>
  <c r="L43" i="15"/>
  <c r="M43" i="15"/>
  <c r="N43" i="15"/>
  <c r="L32" i="15"/>
  <c r="L31" i="15"/>
  <c r="M31" i="15"/>
  <c r="N31" i="15"/>
  <c r="L20" i="15"/>
  <c r="L19" i="15"/>
  <c r="M19" i="15"/>
  <c r="N19" i="15"/>
  <c r="AP44" i="14"/>
  <c r="AP43" i="14"/>
  <c r="AQ43" i="14"/>
  <c r="AR43" i="14"/>
  <c r="AP32" i="14"/>
  <c r="AP31" i="14"/>
  <c r="AQ31" i="14"/>
  <c r="AR31" i="14"/>
  <c r="AP20" i="14"/>
  <c r="AP19" i="14"/>
  <c r="AQ19" i="14"/>
  <c r="AR19" i="14"/>
  <c r="AA44" i="14"/>
  <c r="AA43" i="14"/>
  <c r="AB43" i="14"/>
  <c r="AC43" i="14"/>
  <c r="AA32" i="14"/>
  <c r="AA31" i="14"/>
  <c r="AB31" i="14"/>
  <c r="AC31" i="14"/>
  <c r="AA20" i="14"/>
  <c r="AA19" i="14"/>
  <c r="AC19" i="14" s="1"/>
  <c r="AB19" i="14"/>
  <c r="L44" i="14"/>
  <c r="L43" i="14"/>
  <c r="N43" i="14" s="1"/>
  <c r="M43" i="14"/>
  <c r="L32" i="14"/>
  <c r="L31" i="14"/>
  <c r="M31" i="14"/>
  <c r="N31" i="14"/>
  <c r="L20" i="14"/>
  <c r="L19" i="14"/>
  <c r="M19" i="14"/>
  <c r="N19" i="14"/>
  <c r="AP44" i="11"/>
  <c r="AP43" i="11"/>
  <c r="AQ43" i="11"/>
  <c r="AR43" i="11"/>
  <c r="AP32" i="11"/>
  <c r="AP31" i="11"/>
  <c r="AQ31" i="11"/>
  <c r="AR31" i="11"/>
  <c r="AP20" i="11"/>
  <c r="AP19" i="11"/>
  <c r="AQ19" i="11"/>
  <c r="AR19" i="11"/>
  <c r="AA44" i="11"/>
  <c r="AA43" i="11"/>
  <c r="AB43" i="11"/>
  <c r="AC43" i="11"/>
  <c r="AA32" i="11"/>
  <c r="AA31" i="11"/>
  <c r="AB31" i="11"/>
  <c r="AC31" i="11"/>
  <c r="AA20" i="11"/>
  <c r="AA19" i="11"/>
  <c r="AB19" i="11"/>
  <c r="AC19" i="11"/>
  <c r="L44" i="11"/>
  <c r="L43" i="11"/>
  <c r="M43" i="11"/>
  <c r="N43" i="11"/>
  <c r="L32" i="11"/>
  <c r="L31" i="11"/>
  <c r="N31" i="11" s="1"/>
  <c r="M31" i="11"/>
  <c r="L20" i="11"/>
  <c r="L19" i="11"/>
  <c r="M19" i="11"/>
  <c r="N19" i="11"/>
  <c r="AP44" i="10"/>
  <c r="AP43" i="10"/>
  <c r="AQ43" i="10"/>
  <c r="AR43" i="10"/>
  <c r="AP32" i="10"/>
  <c r="AP31" i="10"/>
  <c r="AQ31" i="10"/>
  <c r="AR31" i="10"/>
  <c r="AP20" i="10"/>
  <c r="AP19" i="10"/>
  <c r="AQ19" i="10"/>
  <c r="AR19" i="10"/>
  <c r="AA44" i="10"/>
  <c r="AA43" i="10"/>
  <c r="AB43" i="10"/>
  <c r="AC43" i="10"/>
  <c r="AA32" i="10"/>
  <c r="AA31" i="10"/>
  <c r="AB31" i="10"/>
  <c r="AC31" i="10"/>
  <c r="AA20" i="10"/>
  <c r="AA19" i="10"/>
  <c r="AB19" i="10"/>
  <c r="AC19" i="10"/>
  <c r="L44" i="10"/>
  <c r="L43" i="10"/>
  <c r="M43" i="10"/>
  <c r="N43" i="10"/>
  <c r="L32" i="10"/>
  <c r="L31" i="10"/>
  <c r="M31" i="10"/>
  <c r="N31" i="10"/>
  <c r="L20" i="10"/>
  <c r="L19" i="10"/>
  <c r="M19" i="10"/>
  <c r="N19" i="10"/>
  <c r="AP44" i="6"/>
  <c r="AP43" i="6"/>
  <c r="AQ43" i="6"/>
  <c r="AR43" i="6"/>
  <c r="AP32" i="6"/>
  <c r="AP31" i="6"/>
  <c r="AQ31" i="6"/>
  <c r="AR31" i="6"/>
  <c r="AP20" i="6"/>
  <c r="AP19" i="6"/>
  <c r="AQ19" i="6"/>
  <c r="AR19" i="6"/>
  <c r="AA44" i="6"/>
  <c r="AA43" i="6"/>
  <c r="AB43" i="6"/>
  <c r="AC43" i="6"/>
  <c r="AA32" i="6"/>
  <c r="AA31" i="6"/>
  <c r="AB31" i="6"/>
  <c r="AC31" i="6"/>
  <c r="AA20" i="6"/>
  <c r="AA19" i="6"/>
  <c r="AB19" i="6"/>
  <c r="AC19" i="6"/>
  <c r="L44" i="6"/>
  <c r="L43" i="6"/>
  <c r="M43" i="6"/>
  <c r="N43" i="6"/>
  <c r="L32" i="6"/>
  <c r="L31" i="6"/>
  <c r="M31" i="6"/>
  <c r="N31" i="6"/>
  <c r="L20" i="6"/>
  <c r="L19" i="6"/>
  <c r="N19" i="6" s="1"/>
  <c r="M19" i="6"/>
  <c r="AP44" i="12"/>
  <c r="AP43" i="12"/>
  <c r="AQ43" i="12"/>
  <c r="AR43" i="12"/>
  <c r="AP32" i="12"/>
  <c r="AP31" i="12"/>
  <c r="AQ31" i="12"/>
  <c r="AR31" i="12"/>
  <c r="AP20" i="12"/>
  <c r="AP19" i="12"/>
  <c r="AQ19" i="12"/>
  <c r="AR19" i="12"/>
  <c r="AA44" i="12"/>
  <c r="AA43" i="12"/>
  <c r="AB43" i="12"/>
  <c r="AC43" i="12"/>
  <c r="AA32" i="12"/>
  <c r="AA31" i="12"/>
  <c r="AB31" i="12"/>
  <c r="AC31" i="12"/>
  <c r="AA20" i="12"/>
  <c r="AA19" i="12"/>
  <c r="AB19" i="12"/>
  <c r="AC19" i="12"/>
  <c r="L44" i="12"/>
  <c r="L43" i="12"/>
  <c r="M43" i="12"/>
  <c r="N43" i="12"/>
  <c r="L32" i="12"/>
  <c r="L31" i="12"/>
  <c r="M31" i="12"/>
  <c r="N31" i="12"/>
  <c r="L20" i="12"/>
  <c r="L19" i="12"/>
  <c r="N19" i="12" s="1"/>
  <c r="M19" i="12"/>
  <c r="AP44" i="9"/>
  <c r="AP43" i="9"/>
  <c r="AQ43" i="9"/>
  <c r="AR43" i="9"/>
  <c r="AP32" i="9"/>
  <c r="AP31" i="9"/>
  <c r="AQ31" i="9"/>
  <c r="AR31" i="9"/>
  <c r="AP20" i="9"/>
  <c r="AP19" i="9"/>
  <c r="AQ19" i="9"/>
  <c r="AR19" i="9"/>
  <c r="AA44" i="9"/>
  <c r="AA43" i="9"/>
  <c r="AB43" i="9"/>
  <c r="AC43" i="9"/>
  <c r="AA32" i="9"/>
  <c r="AA31" i="9"/>
  <c r="AB31" i="9"/>
  <c r="AC31" i="9"/>
  <c r="AA20" i="9"/>
  <c r="AA19" i="9"/>
  <c r="AB19" i="9"/>
  <c r="AC19" i="9"/>
  <c r="L44" i="9"/>
  <c r="L43" i="9"/>
  <c r="M43" i="9"/>
  <c r="N43" i="9"/>
  <c r="L32" i="9"/>
  <c r="L31" i="9"/>
  <c r="M31" i="9"/>
  <c r="N31" i="9"/>
  <c r="L20" i="9"/>
  <c r="L19" i="9"/>
  <c r="M19" i="9"/>
  <c r="N19" i="9"/>
  <c r="AP44" i="8"/>
  <c r="AP43" i="8"/>
  <c r="AQ43" i="8"/>
  <c r="AR43" i="8"/>
  <c r="AP32" i="8"/>
  <c r="AP31" i="8"/>
  <c r="AQ31" i="8"/>
  <c r="AR31" i="8"/>
  <c r="AP20" i="8"/>
  <c r="AP19" i="8"/>
  <c r="AQ19" i="8"/>
  <c r="AR19" i="8"/>
  <c r="AA44" i="8"/>
  <c r="AA43" i="8"/>
  <c r="AB43" i="8"/>
  <c r="AC43" i="8"/>
  <c r="AA32" i="8"/>
  <c r="AA31" i="8"/>
  <c r="AB31" i="8"/>
  <c r="AC31" i="8"/>
  <c r="AA20" i="8"/>
  <c r="AA19" i="8"/>
  <c r="AB19" i="8"/>
  <c r="AC19" i="8"/>
  <c r="L44" i="8"/>
  <c r="L43" i="8"/>
  <c r="M43" i="8"/>
  <c r="N43" i="8"/>
  <c r="L32" i="8"/>
  <c r="L31" i="8"/>
  <c r="M31" i="8"/>
  <c r="N31" i="8"/>
  <c r="L20" i="8"/>
  <c r="L19" i="8"/>
  <c r="M19" i="8"/>
  <c r="N19" i="8" s="1"/>
  <c r="AP44" i="7"/>
  <c r="AP43" i="7"/>
  <c r="AQ43" i="7"/>
  <c r="AR43" i="7"/>
  <c r="AP32" i="7"/>
  <c r="AP31" i="7"/>
  <c r="AQ31" i="7"/>
  <c r="AR31" i="7"/>
  <c r="AP20" i="7"/>
  <c r="AP19" i="7"/>
  <c r="AQ19" i="7"/>
  <c r="AR19" i="7"/>
  <c r="AA44" i="7"/>
  <c r="AA43" i="7"/>
  <c r="AC43" i="7" s="1"/>
  <c r="AB43" i="7"/>
  <c r="AA32" i="7"/>
  <c r="AA31" i="7"/>
  <c r="AB31" i="7"/>
  <c r="AC31" i="7"/>
  <c r="AA20" i="7"/>
  <c r="AA19" i="7"/>
  <c r="AB19" i="7"/>
  <c r="AC19" i="7"/>
  <c r="L44" i="7"/>
  <c r="L43" i="7"/>
  <c r="M43" i="7"/>
  <c r="N43" i="7" s="1"/>
  <c r="L32" i="7"/>
  <c r="L31" i="7"/>
  <c r="M31" i="7"/>
  <c r="N31" i="7" s="1"/>
  <c r="L20" i="7"/>
  <c r="L19" i="7"/>
  <c r="N19" i="7" s="1"/>
  <c r="M19" i="7"/>
  <c r="L15" i="4"/>
  <c r="N15" i="4" s="1"/>
  <c r="M15" i="4"/>
  <c r="L16" i="4"/>
  <c r="M16" i="4"/>
  <c r="L17" i="4"/>
  <c r="M17" i="4"/>
  <c r="L18" i="4"/>
  <c r="M18" i="4"/>
  <c r="N16" i="4" l="1"/>
  <c r="N18" i="4"/>
  <c r="N17" i="4"/>
  <c r="AA28" i="16"/>
  <c r="AB28" i="16"/>
  <c r="AA29" i="16"/>
  <c r="AB29" i="16"/>
  <c r="AA30" i="16"/>
  <c r="AB30" i="16"/>
  <c r="AB27" i="16"/>
  <c r="AA27" i="16"/>
  <c r="L27" i="12" l="1"/>
  <c r="M27" i="12"/>
  <c r="L28" i="12"/>
  <c r="M28" i="12"/>
  <c r="L29" i="12"/>
  <c r="M29" i="12"/>
  <c r="L30" i="12"/>
  <c r="M30" i="12"/>
  <c r="AF15" i="7"/>
  <c r="AG15" i="7"/>
  <c r="AH15" i="7"/>
  <c r="AI15" i="7"/>
  <c r="AJ15" i="7"/>
  <c r="AK15" i="7"/>
  <c r="AL15" i="7"/>
  <c r="AM15" i="7"/>
  <c r="AN15" i="7"/>
  <c r="AO15" i="7"/>
  <c r="AF16" i="7"/>
  <c r="AG16" i="7"/>
  <c r="AH16" i="7"/>
  <c r="AI16" i="7"/>
  <c r="AJ16" i="7"/>
  <c r="AK16" i="7"/>
  <c r="AL16" i="7"/>
  <c r="AM16" i="7"/>
  <c r="AN16" i="7"/>
  <c r="AO16" i="7"/>
  <c r="AF17" i="7"/>
  <c r="AG17" i="7"/>
  <c r="AH17" i="7"/>
  <c r="AI17" i="7"/>
  <c r="AJ17" i="7"/>
  <c r="AK17" i="7"/>
  <c r="AL17" i="7"/>
  <c r="AM17" i="7"/>
  <c r="AN17" i="7"/>
  <c r="AO17" i="7"/>
  <c r="AF18" i="7"/>
  <c r="AG18" i="7"/>
  <c r="AH18" i="7"/>
  <c r="AI18" i="7"/>
  <c r="AJ18" i="7"/>
  <c r="AK18" i="7"/>
  <c r="AL18" i="7"/>
  <c r="AM18" i="7"/>
  <c r="AN18" i="7"/>
  <c r="AO18" i="7"/>
  <c r="AF19" i="7"/>
  <c r="AG19" i="7"/>
  <c r="AH19" i="7"/>
  <c r="AI19" i="7"/>
  <c r="AJ19" i="7"/>
  <c r="AK19" i="7"/>
  <c r="AL19" i="7"/>
  <c r="AM19" i="7"/>
  <c r="AN19" i="7"/>
  <c r="AO19" i="7"/>
  <c r="AF27" i="7"/>
  <c r="AG27" i="7"/>
  <c r="AH27" i="7"/>
  <c r="AI27" i="7"/>
  <c r="AJ27" i="7"/>
  <c r="AK27" i="7"/>
  <c r="AL27" i="7"/>
  <c r="AM27" i="7"/>
  <c r="AN27" i="7"/>
  <c r="AO27" i="7"/>
  <c r="AF28" i="7"/>
  <c r="AG28" i="7"/>
  <c r="AH28" i="7"/>
  <c r="AI28" i="7"/>
  <c r="AJ28" i="7"/>
  <c r="AK28" i="7"/>
  <c r="AL28" i="7"/>
  <c r="AM28" i="7"/>
  <c r="AN28" i="7"/>
  <c r="AO28" i="7"/>
  <c r="AF29" i="7"/>
  <c r="AG29" i="7"/>
  <c r="AH29" i="7"/>
  <c r="AI29" i="7"/>
  <c r="AJ29" i="7"/>
  <c r="AK29" i="7"/>
  <c r="AL29" i="7"/>
  <c r="AM29" i="7"/>
  <c r="AN29" i="7"/>
  <c r="AO29" i="7"/>
  <c r="AF30" i="7"/>
  <c r="AG30" i="7"/>
  <c r="AH30" i="7"/>
  <c r="AI30" i="7"/>
  <c r="AJ30" i="7"/>
  <c r="AK30" i="7"/>
  <c r="AL30" i="7"/>
  <c r="AM30" i="7"/>
  <c r="AN30" i="7"/>
  <c r="AO30" i="7"/>
  <c r="AF31" i="7"/>
  <c r="AG31" i="7"/>
  <c r="AH31" i="7"/>
  <c r="AI31" i="7"/>
  <c r="AJ31" i="7"/>
  <c r="AK31" i="7"/>
  <c r="AL31" i="7"/>
  <c r="AM31" i="7"/>
  <c r="AN31" i="7"/>
  <c r="AO31" i="7"/>
  <c r="AF39" i="7"/>
  <c r="AG39" i="7"/>
  <c r="AH39" i="7"/>
  <c r="AI39" i="7"/>
  <c r="AJ39" i="7"/>
  <c r="AK39" i="7"/>
  <c r="AL39" i="7"/>
  <c r="AM39" i="7"/>
  <c r="AN39" i="7"/>
  <c r="AO39" i="7"/>
  <c r="AF40" i="7"/>
  <c r="AG40" i="7"/>
  <c r="AH40" i="7"/>
  <c r="AI40" i="7"/>
  <c r="AJ40" i="7"/>
  <c r="AK40" i="7"/>
  <c r="AL40" i="7"/>
  <c r="AM40" i="7"/>
  <c r="AN40" i="7"/>
  <c r="AO40" i="7"/>
  <c r="AF41" i="7"/>
  <c r="AG41" i="7"/>
  <c r="AH41" i="7"/>
  <c r="AI41" i="7"/>
  <c r="AJ41" i="7"/>
  <c r="AK41" i="7"/>
  <c r="AL41" i="7"/>
  <c r="AM41" i="7"/>
  <c r="AN41" i="7"/>
  <c r="AO41" i="7"/>
  <c r="AF42" i="7"/>
  <c r="AG42" i="7"/>
  <c r="AH42" i="7"/>
  <c r="AI42" i="7"/>
  <c r="AJ42" i="7"/>
  <c r="AK42" i="7"/>
  <c r="AL42" i="7"/>
  <c r="AM42" i="7"/>
  <c r="AN42" i="7"/>
  <c r="AO42" i="7"/>
  <c r="AF43" i="7"/>
  <c r="AG43" i="7"/>
  <c r="AH43" i="7"/>
  <c r="AI43" i="7"/>
  <c r="AJ43" i="7"/>
  <c r="AK43" i="7"/>
  <c r="AL43" i="7"/>
  <c r="AM43" i="7"/>
  <c r="AN43" i="7"/>
  <c r="AO43" i="7"/>
  <c r="L39" i="7" l="1"/>
  <c r="L15" i="7"/>
  <c r="M15" i="7"/>
  <c r="L16" i="7"/>
  <c r="M16" i="7"/>
  <c r="L17" i="7"/>
  <c r="M17" i="7"/>
  <c r="L18" i="7"/>
  <c r="M18" i="7"/>
  <c r="L27" i="7"/>
  <c r="M27" i="7"/>
  <c r="L28" i="7"/>
  <c r="M28" i="7"/>
  <c r="L29" i="7"/>
  <c r="M29" i="7"/>
  <c r="L30" i="7"/>
  <c r="M30" i="7"/>
  <c r="M39" i="7"/>
  <c r="L40" i="7"/>
  <c r="M40" i="7"/>
  <c r="L41" i="7"/>
  <c r="M41" i="7"/>
  <c r="L42" i="7"/>
  <c r="M42" i="7"/>
  <c r="L15" i="8"/>
  <c r="M15" i="8"/>
  <c r="L16" i="8"/>
  <c r="M16" i="8"/>
  <c r="L17" i="8"/>
  <c r="M17" i="8"/>
  <c r="L18" i="8"/>
  <c r="M18" i="8"/>
  <c r="Y44" i="17"/>
  <c r="W44" i="17"/>
  <c r="U44" i="17"/>
  <c r="S44" i="17"/>
  <c r="Q44" i="17"/>
  <c r="J44" i="17"/>
  <c r="H44" i="17"/>
  <c r="F44" i="17"/>
  <c r="D44" i="17"/>
  <c r="B44" i="17"/>
  <c r="AO43" i="17"/>
  <c r="AN43" i="17"/>
  <c r="AM43" i="17"/>
  <c r="AL43" i="17"/>
  <c r="AK43" i="17"/>
  <c r="AJ43" i="17"/>
  <c r="AI43" i="17"/>
  <c r="AH43" i="17"/>
  <c r="AG43" i="17"/>
  <c r="AF43" i="17"/>
  <c r="AO42" i="17"/>
  <c r="AN42" i="17"/>
  <c r="AM42" i="17"/>
  <c r="AL42" i="17"/>
  <c r="AK42" i="17"/>
  <c r="AJ42" i="17"/>
  <c r="AI42" i="17"/>
  <c r="AH42" i="17"/>
  <c r="AG42" i="17"/>
  <c r="AF42" i="17"/>
  <c r="AB42" i="17"/>
  <c r="AA42" i="17"/>
  <c r="M42" i="17"/>
  <c r="L42" i="17"/>
  <c r="AO41" i="17"/>
  <c r="AN41" i="17"/>
  <c r="AM41" i="17"/>
  <c r="AL41" i="17"/>
  <c r="AK41" i="17"/>
  <c r="AJ41" i="17"/>
  <c r="AI41" i="17"/>
  <c r="AH41" i="17"/>
  <c r="AG41" i="17"/>
  <c r="AF41" i="17"/>
  <c r="AB41" i="17"/>
  <c r="AA41" i="17"/>
  <c r="M41" i="17"/>
  <c r="L41" i="17"/>
  <c r="AO40" i="17"/>
  <c r="AN40" i="17"/>
  <c r="AM40" i="17"/>
  <c r="AL40" i="17"/>
  <c r="AK40" i="17"/>
  <c r="AJ40" i="17"/>
  <c r="AI40" i="17"/>
  <c r="AH40" i="17"/>
  <c r="AG40" i="17"/>
  <c r="AF40" i="17"/>
  <c r="AB40" i="17"/>
  <c r="AA40" i="17"/>
  <c r="M40" i="17"/>
  <c r="L40" i="17"/>
  <c r="AO39" i="17"/>
  <c r="AN39" i="17"/>
  <c r="AM39" i="17"/>
  <c r="AL39" i="17"/>
  <c r="AK39" i="17"/>
  <c r="AJ39" i="17"/>
  <c r="AI39" i="17"/>
  <c r="AH39" i="17"/>
  <c r="AG39" i="17"/>
  <c r="AF39" i="17"/>
  <c r="AB39" i="17"/>
  <c r="AA39" i="17"/>
  <c r="M39" i="17"/>
  <c r="L39" i="17"/>
  <c r="Y32" i="17"/>
  <c r="W32" i="17"/>
  <c r="U32" i="17"/>
  <c r="S32" i="17"/>
  <c r="Q32" i="17"/>
  <c r="J32" i="17"/>
  <c r="H32" i="17"/>
  <c r="F32" i="17"/>
  <c r="D32" i="17"/>
  <c r="B32" i="17"/>
  <c r="AO31" i="17"/>
  <c r="AN31" i="17"/>
  <c r="AM31" i="17"/>
  <c r="AL31" i="17"/>
  <c r="AK31" i="17"/>
  <c r="AJ31" i="17"/>
  <c r="AI31" i="17"/>
  <c r="AH31" i="17"/>
  <c r="AG31" i="17"/>
  <c r="AF31" i="17"/>
  <c r="AO30" i="17"/>
  <c r="AN30" i="17"/>
  <c r="AM30" i="17"/>
  <c r="AL30" i="17"/>
  <c r="AK30" i="17"/>
  <c r="AJ30" i="17"/>
  <c r="AI30" i="17"/>
  <c r="AH30" i="17"/>
  <c r="AG30" i="17"/>
  <c r="AF30" i="17"/>
  <c r="AB30" i="17"/>
  <c r="AA30" i="17"/>
  <c r="AC30" i="17" s="1"/>
  <c r="M30" i="17"/>
  <c r="L30" i="17"/>
  <c r="AO29" i="17"/>
  <c r="AN29" i="17"/>
  <c r="AM29" i="17"/>
  <c r="AL29" i="17"/>
  <c r="AK29" i="17"/>
  <c r="AJ29" i="17"/>
  <c r="AI29" i="17"/>
  <c r="AH29" i="17"/>
  <c r="AG29" i="17"/>
  <c r="AF29" i="17"/>
  <c r="AB29" i="17"/>
  <c r="AA29" i="17"/>
  <c r="M29" i="17"/>
  <c r="L29" i="17"/>
  <c r="AO28" i="17"/>
  <c r="AN28" i="17"/>
  <c r="AM28" i="17"/>
  <c r="AL28" i="17"/>
  <c r="AK28" i="17"/>
  <c r="AJ28" i="17"/>
  <c r="AI28" i="17"/>
  <c r="AH28" i="17"/>
  <c r="AG28" i="17"/>
  <c r="AF28" i="17"/>
  <c r="AB28" i="17"/>
  <c r="AA28" i="17"/>
  <c r="M28" i="17"/>
  <c r="L28" i="17"/>
  <c r="AO27" i="17"/>
  <c r="AN27" i="17"/>
  <c r="AM27" i="17"/>
  <c r="AL27" i="17"/>
  <c r="AK27" i="17"/>
  <c r="AJ27" i="17"/>
  <c r="AI27" i="17"/>
  <c r="AH27" i="17"/>
  <c r="AG27" i="17"/>
  <c r="AF27" i="17"/>
  <c r="AB27" i="17"/>
  <c r="AA27" i="17"/>
  <c r="M27" i="17"/>
  <c r="L27" i="17"/>
  <c r="Y20" i="17"/>
  <c r="W20" i="17"/>
  <c r="U20" i="17"/>
  <c r="S20" i="17"/>
  <c r="Q20" i="17"/>
  <c r="J20" i="17"/>
  <c r="H20" i="17"/>
  <c r="F20" i="17"/>
  <c r="D20" i="17"/>
  <c r="B20" i="17"/>
  <c r="AO19" i="17"/>
  <c r="AN19" i="17"/>
  <c r="AM19" i="17"/>
  <c r="AL19" i="17"/>
  <c r="AK19" i="17"/>
  <c r="AJ19" i="17"/>
  <c r="AI19" i="17"/>
  <c r="AH19" i="17"/>
  <c r="AG19" i="17"/>
  <c r="AF19" i="17"/>
  <c r="AO18" i="17"/>
  <c r="AN18" i="17"/>
  <c r="AM18" i="17"/>
  <c r="AL18" i="17"/>
  <c r="AK18" i="17"/>
  <c r="AJ18" i="17"/>
  <c r="AI18" i="17"/>
  <c r="AH18" i="17"/>
  <c r="AG18" i="17"/>
  <c r="AF18" i="17"/>
  <c r="AB18" i="17"/>
  <c r="AA18" i="17"/>
  <c r="M18" i="17"/>
  <c r="L18" i="17"/>
  <c r="AO17" i="17"/>
  <c r="AN17" i="17"/>
  <c r="AM17" i="17"/>
  <c r="AL17" i="17"/>
  <c r="AK17" i="17"/>
  <c r="AJ17" i="17"/>
  <c r="AI17" i="17"/>
  <c r="AH17" i="17"/>
  <c r="AG17" i="17"/>
  <c r="AF17" i="17"/>
  <c r="AB17" i="17"/>
  <c r="AA17" i="17"/>
  <c r="M17" i="17"/>
  <c r="L17" i="17"/>
  <c r="AO16" i="17"/>
  <c r="AN16" i="17"/>
  <c r="AM16" i="17"/>
  <c r="AL16" i="17"/>
  <c r="AK16" i="17"/>
  <c r="AJ16" i="17"/>
  <c r="AI16" i="17"/>
  <c r="AH16" i="17"/>
  <c r="AG16" i="17"/>
  <c r="AF16" i="17"/>
  <c r="AB16" i="17"/>
  <c r="AA16" i="17"/>
  <c r="M16" i="17"/>
  <c r="L16" i="17"/>
  <c r="AO15" i="17"/>
  <c r="AN15" i="17"/>
  <c r="AM15" i="17"/>
  <c r="AL15" i="17"/>
  <c r="AK15" i="17"/>
  <c r="AJ15" i="17"/>
  <c r="AI15" i="17"/>
  <c r="AH15" i="17"/>
  <c r="AG15" i="17"/>
  <c r="AF15" i="17"/>
  <c r="AB15" i="17"/>
  <c r="AA15" i="17"/>
  <c r="M15" i="17"/>
  <c r="L15" i="17"/>
  <c r="Y44" i="16"/>
  <c r="W44" i="16"/>
  <c r="U44" i="16"/>
  <c r="S44" i="16"/>
  <c r="Q44" i="16"/>
  <c r="J44" i="16"/>
  <c r="H44" i="16"/>
  <c r="F44" i="16"/>
  <c r="D44" i="16"/>
  <c r="B44" i="16"/>
  <c r="AO43" i="16"/>
  <c r="AN43" i="16"/>
  <c r="AM43" i="16"/>
  <c r="AL43" i="16"/>
  <c r="AK43" i="16"/>
  <c r="AJ43" i="16"/>
  <c r="AI43" i="16"/>
  <c r="AH43" i="16"/>
  <c r="AG43" i="16"/>
  <c r="AF43" i="16"/>
  <c r="AO42" i="16"/>
  <c r="AN42" i="16"/>
  <c r="AM42" i="16"/>
  <c r="AL42" i="16"/>
  <c r="AK42" i="16"/>
  <c r="AJ42" i="16"/>
  <c r="AI42" i="16"/>
  <c r="AH42" i="16"/>
  <c r="AG42" i="16"/>
  <c r="AF42" i="16"/>
  <c r="AB42" i="16"/>
  <c r="AA42" i="16"/>
  <c r="M42" i="16"/>
  <c r="L42" i="16"/>
  <c r="AO41" i="16"/>
  <c r="AN41" i="16"/>
  <c r="AM41" i="16"/>
  <c r="AL41" i="16"/>
  <c r="AK41" i="16"/>
  <c r="AJ41" i="16"/>
  <c r="AI41" i="16"/>
  <c r="AH41" i="16"/>
  <c r="AG41" i="16"/>
  <c r="AF41" i="16"/>
  <c r="AB41" i="16"/>
  <c r="AA41" i="16"/>
  <c r="M41" i="16"/>
  <c r="L41" i="16"/>
  <c r="AO40" i="16"/>
  <c r="AN40" i="16"/>
  <c r="AM40" i="16"/>
  <c r="AL40" i="16"/>
  <c r="AK40" i="16"/>
  <c r="AJ40" i="16"/>
  <c r="AI40" i="16"/>
  <c r="AH40" i="16"/>
  <c r="AG40" i="16"/>
  <c r="AF40" i="16"/>
  <c r="AB40" i="16"/>
  <c r="AA40" i="16"/>
  <c r="M40" i="16"/>
  <c r="L40" i="16"/>
  <c r="AO39" i="16"/>
  <c r="AN39" i="16"/>
  <c r="AM39" i="16"/>
  <c r="AL39" i="16"/>
  <c r="AK39" i="16"/>
  <c r="AJ39" i="16"/>
  <c r="AI39" i="16"/>
  <c r="AH39" i="16"/>
  <c r="AG39" i="16"/>
  <c r="AF39" i="16"/>
  <c r="AB39" i="16"/>
  <c r="AA39" i="16"/>
  <c r="M39" i="16"/>
  <c r="L39" i="16"/>
  <c r="Y32" i="16"/>
  <c r="W32" i="16"/>
  <c r="U32" i="16"/>
  <c r="S32" i="16"/>
  <c r="Q32" i="16"/>
  <c r="J32" i="16"/>
  <c r="H32" i="16"/>
  <c r="F32" i="16"/>
  <c r="D32" i="16"/>
  <c r="B32" i="16"/>
  <c r="AO31" i="16"/>
  <c r="AN31" i="16"/>
  <c r="AM31" i="16"/>
  <c r="AL31" i="16"/>
  <c r="AK31" i="16"/>
  <c r="AJ31" i="16"/>
  <c r="AI31" i="16"/>
  <c r="AH31" i="16"/>
  <c r="AG31" i="16"/>
  <c r="AF31" i="16"/>
  <c r="AO30" i="16"/>
  <c r="AN30" i="16"/>
  <c r="AM30" i="16"/>
  <c r="AL30" i="16"/>
  <c r="AK30" i="16"/>
  <c r="AJ30" i="16"/>
  <c r="AI30" i="16"/>
  <c r="AH30" i="16"/>
  <c r="AG30" i="16"/>
  <c r="AF30" i="16"/>
  <c r="M30" i="16"/>
  <c r="L30" i="16"/>
  <c r="AO29" i="16"/>
  <c r="AN29" i="16"/>
  <c r="AM29" i="16"/>
  <c r="AL29" i="16"/>
  <c r="AK29" i="16"/>
  <c r="AJ29" i="16"/>
  <c r="AI29" i="16"/>
  <c r="AH29" i="16"/>
  <c r="AG29" i="16"/>
  <c r="AF29" i="16"/>
  <c r="M29" i="16"/>
  <c r="L29" i="16"/>
  <c r="AO28" i="16"/>
  <c r="AN28" i="16"/>
  <c r="AM28" i="16"/>
  <c r="AL28" i="16"/>
  <c r="AK28" i="16"/>
  <c r="AJ28" i="16"/>
  <c r="AI28" i="16"/>
  <c r="AH28" i="16"/>
  <c r="AG28" i="16"/>
  <c r="AF28" i="16"/>
  <c r="M28" i="16"/>
  <c r="L28" i="16"/>
  <c r="AO27" i="16"/>
  <c r="AN27" i="16"/>
  <c r="AM27" i="16"/>
  <c r="AL27" i="16"/>
  <c r="AK27" i="16"/>
  <c r="AJ27" i="16"/>
  <c r="AI27" i="16"/>
  <c r="AH27" i="16"/>
  <c r="AG27" i="16"/>
  <c r="AF27" i="16"/>
  <c r="M27" i="16"/>
  <c r="L27" i="16"/>
  <c r="Y20" i="16"/>
  <c r="W20" i="16"/>
  <c r="U20" i="16"/>
  <c r="S20" i="16"/>
  <c r="Q20" i="16"/>
  <c r="J20" i="16"/>
  <c r="H20" i="16"/>
  <c r="F20" i="16"/>
  <c r="D20" i="16"/>
  <c r="B20" i="16"/>
  <c r="AO19" i="16"/>
  <c r="AN19" i="16"/>
  <c r="AM19" i="16"/>
  <c r="AL19" i="16"/>
  <c r="AK19" i="16"/>
  <c r="AJ19" i="16"/>
  <c r="AI19" i="16"/>
  <c r="AH19" i="16"/>
  <c r="AG19" i="16"/>
  <c r="AF19" i="16"/>
  <c r="AO18" i="16"/>
  <c r="AN18" i="16"/>
  <c r="AM18" i="16"/>
  <c r="AL18" i="16"/>
  <c r="AK18" i="16"/>
  <c r="AJ18" i="16"/>
  <c r="AI18" i="16"/>
  <c r="AH18" i="16"/>
  <c r="AG18" i="16"/>
  <c r="AF18" i="16"/>
  <c r="AB18" i="16"/>
  <c r="AA18" i="16"/>
  <c r="M18" i="16"/>
  <c r="L18" i="16"/>
  <c r="AO17" i="16"/>
  <c r="AN17" i="16"/>
  <c r="AM17" i="16"/>
  <c r="AL17" i="16"/>
  <c r="AK17" i="16"/>
  <c r="AJ17" i="16"/>
  <c r="AI17" i="16"/>
  <c r="AH17" i="16"/>
  <c r="AG17" i="16"/>
  <c r="AF17" i="16"/>
  <c r="AB17" i="16"/>
  <c r="AA17" i="16"/>
  <c r="M17" i="16"/>
  <c r="L17" i="16"/>
  <c r="AO16" i="16"/>
  <c r="AN16" i="16"/>
  <c r="AM16" i="16"/>
  <c r="AL16" i="16"/>
  <c r="AK16" i="16"/>
  <c r="AJ16" i="16"/>
  <c r="AI16" i="16"/>
  <c r="AH16" i="16"/>
  <c r="AG16" i="16"/>
  <c r="AF16" i="16"/>
  <c r="AB16" i="16"/>
  <c r="AA16" i="16"/>
  <c r="M16" i="16"/>
  <c r="L16" i="16"/>
  <c r="AO15" i="16"/>
  <c r="AN15" i="16"/>
  <c r="AM15" i="16"/>
  <c r="AL15" i="16"/>
  <c r="AK15" i="16"/>
  <c r="AJ15" i="16"/>
  <c r="AI15" i="16"/>
  <c r="AH15" i="16"/>
  <c r="AG15" i="16"/>
  <c r="AF15" i="16"/>
  <c r="AB15" i="16"/>
  <c r="AA15" i="16"/>
  <c r="M15" i="16"/>
  <c r="L15" i="16"/>
  <c r="AF15" i="4"/>
  <c r="Q32" i="15"/>
  <c r="AP41" i="17" l="1"/>
  <c r="AQ29" i="17"/>
  <c r="AC42" i="17"/>
  <c r="AP27" i="17"/>
  <c r="AC16" i="17"/>
  <c r="AC17" i="17"/>
  <c r="AC15" i="16"/>
  <c r="AC40" i="17"/>
  <c r="AN32" i="17"/>
  <c r="AJ20" i="16"/>
  <c r="AL20" i="16"/>
  <c r="AN20" i="16"/>
  <c r="AQ41" i="16"/>
  <c r="AP40" i="16"/>
  <c r="AL32" i="16"/>
  <c r="AQ15" i="16"/>
  <c r="AP39" i="17"/>
  <c r="AP29" i="17"/>
  <c r="AJ32" i="17"/>
  <c r="AC15" i="17"/>
  <c r="AP16" i="17"/>
  <c r="AQ16" i="17"/>
  <c r="AC29" i="16"/>
  <c r="AJ44" i="17"/>
  <c r="AN44" i="17"/>
  <c r="AP18" i="17"/>
  <c r="AF20" i="17"/>
  <c r="AH20" i="17"/>
  <c r="AJ44" i="16"/>
  <c r="AC40" i="16"/>
  <c r="AC27" i="16"/>
  <c r="AQ17" i="16"/>
  <c r="AC17" i="16"/>
  <c r="AF20" i="16"/>
  <c r="N40" i="7"/>
  <c r="AQ40" i="17"/>
  <c r="AQ42" i="17"/>
  <c r="AC29" i="17"/>
  <c r="AL20" i="17"/>
  <c r="AQ40" i="16"/>
  <c r="AC41" i="16"/>
  <c r="AN44" i="16"/>
  <c r="AH44" i="16"/>
  <c r="AP29" i="16"/>
  <c r="AQ30" i="16"/>
  <c r="AH32" i="16"/>
  <c r="AC32" i="16"/>
  <c r="AQ27" i="16"/>
  <c r="AQ29" i="16"/>
  <c r="AC30" i="16"/>
  <c r="AJ32" i="16"/>
  <c r="AP17" i="16"/>
  <c r="AQ18" i="16"/>
  <c r="AC18" i="16"/>
  <c r="N15" i="17"/>
  <c r="N27" i="16"/>
  <c r="AR27" i="16" s="1"/>
  <c r="N41" i="7"/>
  <c r="N17" i="8"/>
  <c r="N15" i="8"/>
  <c r="N18" i="8"/>
  <c r="N16" i="8"/>
  <c r="N42" i="7"/>
  <c r="N39" i="7"/>
  <c r="N30" i="7"/>
  <c r="N29" i="7"/>
  <c r="N27" i="7"/>
  <c r="N28" i="7"/>
  <c r="N16" i="7"/>
  <c r="N17" i="7"/>
  <c r="N18" i="7"/>
  <c r="N15" i="7"/>
  <c r="AQ39" i="17"/>
  <c r="AQ41" i="17"/>
  <c r="AL44" i="17"/>
  <c r="AC39" i="17"/>
  <c r="AP40" i="17"/>
  <c r="AC41" i="17"/>
  <c r="AH44" i="17"/>
  <c r="AC44" i="17"/>
  <c r="AC27" i="17"/>
  <c r="AP28" i="17"/>
  <c r="AP30" i="17"/>
  <c r="AL32" i="17"/>
  <c r="AQ28" i="17"/>
  <c r="AC28" i="17"/>
  <c r="AH32" i="17"/>
  <c r="AC32" i="17"/>
  <c r="AN20" i="17"/>
  <c r="AP15" i="17"/>
  <c r="AP17" i="17"/>
  <c r="AQ18" i="17"/>
  <c r="AQ17" i="17"/>
  <c r="AC18" i="17"/>
  <c r="AJ20" i="17"/>
  <c r="AC20" i="17"/>
  <c r="AQ42" i="16"/>
  <c r="AC44" i="16"/>
  <c r="AQ39" i="16"/>
  <c r="AP41" i="16"/>
  <c r="AC42" i="16"/>
  <c r="AC39" i="16"/>
  <c r="AL44" i="16"/>
  <c r="AP28" i="16"/>
  <c r="AC28" i="16"/>
  <c r="AQ28" i="16"/>
  <c r="AP30" i="16"/>
  <c r="AN32" i="16"/>
  <c r="AP16" i="16"/>
  <c r="AQ16" i="16"/>
  <c r="AP18" i="16"/>
  <c r="AC16" i="16"/>
  <c r="AH20" i="16"/>
  <c r="AC20" i="16"/>
  <c r="N18" i="16"/>
  <c r="N39" i="17"/>
  <c r="N42" i="17"/>
  <c r="N44" i="17"/>
  <c r="N30" i="17"/>
  <c r="AR30" i="17" s="1"/>
  <c r="N32" i="17"/>
  <c r="N27" i="17"/>
  <c r="N18" i="17"/>
  <c r="N41" i="16"/>
  <c r="N39" i="16"/>
  <c r="N42" i="16"/>
  <c r="N44" i="16"/>
  <c r="N32" i="16"/>
  <c r="N30" i="16"/>
  <c r="N15" i="16"/>
  <c r="N17" i="17"/>
  <c r="N29" i="17"/>
  <c r="N41" i="17"/>
  <c r="AQ15" i="17"/>
  <c r="N16" i="17"/>
  <c r="AR16" i="17" s="1"/>
  <c r="AQ27" i="17"/>
  <c r="N28" i="17"/>
  <c r="N40" i="17"/>
  <c r="AR40" i="17" s="1"/>
  <c r="AP42" i="17"/>
  <c r="AQ30" i="17"/>
  <c r="AF32" i="17"/>
  <c r="AF44" i="17"/>
  <c r="N20" i="17"/>
  <c r="AP15" i="16"/>
  <c r="N17" i="16"/>
  <c r="AR17" i="16" s="1"/>
  <c r="AP27" i="16"/>
  <c r="N29" i="16"/>
  <c r="AP39" i="16"/>
  <c r="N16" i="16"/>
  <c r="N28" i="16"/>
  <c r="N40" i="16"/>
  <c r="AP42" i="16"/>
  <c r="AF32" i="16"/>
  <c r="AF44" i="16"/>
  <c r="N20" i="16"/>
  <c r="Y44" i="4"/>
  <c r="W44" i="4"/>
  <c r="U44" i="4"/>
  <c r="S44" i="4"/>
  <c r="Q44" i="4"/>
  <c r="J44" i="4"/>
  <c r="H44" i="4"/>
  <c r="F44" i="4"/>
  <c r="D44" i="4"/>
  <c r="B44" i="4"/>
  <c r="AO43" i="4"/>
  <c r="AN43" i="4"/>
  <c r="AM43" i="4"/>
  <c r="AL43" i="4"/>
  <c r="AK43" i="4"/>
  <c r="AJ43" i="4"/>
  <c r="AI43" i="4"/>
  <c r="AH43" i="4"/>
  <c r="AG43" i="4"/>
  <c r="AF43" i="4"/>
  <c r="AO42" i="4"/>
  <c r="AN42" i="4"/>
  <c r="AM42" i="4"/>
  <c r="AL42" i="4"/>
  <c r="AK42" i="4"/>
  <c r="AJ42" i="4"/>
  <c r="AI42" i="4"/>
  <c r="AH42" i="4"/>
  <c r="AG42" i="4"/>
  <c r="AF42" i="4"/>
  <c r="AB42" i="4"/>
  <c r="AA42" i="4"/>
  <c r="M42" i="4"/>
  <c r="L42" i="4"/>
  <c r="AO41" i="4"/>
  <c r="AN41" i="4"/>
  <c r="AM41" i="4"/>
  <c r="AL41" i="4"/>
  <c r="AK41" i="4"/>
  <c r="AJ41" i="4"/>
  <c r="AI41" i="4"/>
  <c r="AH41" i="4"/>
  <c r="AG41" i="4"/>
  <c r="AF41" i="4"/>
  <c r="AB41" i="4"/>
  <c r="AA41" i="4"/>
  <c r="M41" i="4"/>
  <c r="L41" i="4"/>
  <c r="AO40" i="4"/>
  <c r="AN40" i="4"/>
  <c r="AM40" i="4"/>
  <c r="AL40" i="4"/>
  <c r="AK40" i="4"/>
  <c r="AJ40" i="4"/>
  <c r="AI40" i="4"/>
  <c r="AH40" i="4"/>
  <c r="AG40" i="4"/>
  <c r="AF40" i="4"/>
  <c r="AB40" i="4"/>
  <c r="AA40" i="4"/>
  <c r="M40" i="4"/>
  <c r="L40" i="4"/>
  <c r="AO39" i="4"/>
  <c r="AN39" i="4"/>
  <c r="AM39" i="4"/>
  <c r="AL39" i="4"/>
  <c r="AK39" i="4"/>
  <c r="AJ39" i="4"/>
  <c r="AI39" i="4"/>
  <c r="AH39" i="4"/>
  <c r="AG39" i="4"/>
  <c r="AF39" i="4"/>
  <c r="AB39" i="4"/>
  <c r="AA39" i="4"/>
  <c r="M39" i="4"/>
  <c r="L39" i="4"/>
  <c r="Y32" i="4"/>
  <c r="W32" i="4"/>
  <c r="U32" i="4"/>
  <c r="S32" i="4"/>
  <c r="Q32" i="4"/>
  <c r="J32" i="4"/>
  <c r="H32" i="4"/>
  <c r="F32" i="4"/>
  <c r="D32" i="4"/>
  <c r="B32" i="4"/>
  <c r="AO31" i="4"/>
  <c r="AN31" i="4"/>
  <c r="AM31" i="4"/>
  <c r="AL31" i="4"/>
  <c r="AK31" i="4"/>
  <c r="AJ31" i="4"/>
  <c r="AI31" i="4"/>
  <c r="AH31" i="4"/>
  <c r="AG31" i="4"/>
  <c r="AF31" i="4"/>
  <c r="AO30" i="4"/>
  <c r="AN30" i="4"/>
  <c r="AM30" i="4"/>
  <c r="AL30" i="4"/>
  <c r="AK30" i="4"/>
  <c r="AJ30" i="4"/>
  <c r="AI30" i="4"/>
  <c r="AH30" i="4"/>
  <c r="AG30" i="4"/>
  <c r="AF30" i="4"/>
  <c r="AB30" i="4"/>
  <c r="AA30" i="4"/>
  <c r="M30" i="4"/>
  <c r="L30" i="4"/>
  <c r="AO29" i="4"/>
  <c r="AN29" i="4"/>
  <c r="AM29" i="4"/>
  <c r="AL29" i="4"/>
  <c r="AK29" i="4"/>
  <c r="AJ29" i="4"/>
  <c r="AI29" i="4"/>
  <c r="AH29" i="4"/>
  <c r="AG29" i="4"/>
  <c r="AF29" i="4"/>
  <c r="AB29" i="4"/>
  <c r="AA29" i="4"/>
  <c r="M29" i="4"/>
  <c r="L29" i="4"/>
  <c r="AO28" i="4"/>
  <c r="AN28" i="4"/>
  <c r="AM28" i="4"/>
  <c r="AL28" i="4"/>
  <c r="AK28" i="4"/>
  <c r="AJ28" i="4"/>
  <c r="AI28" i="4"/>
  <c r="AH28" i="4"/>
  <c r="AG28" i="4"/>
  <c r="AF28" i="4"/>
  <c r="AB28" i="4"/>
  <c r="AA28" i="4"/>
  <c r="M28" i="4"/>
  <c r="L28" i="4"/>
  <c r="AO27" i="4"/>
  <c r="AN27" i="4"/>
  <c r="AM27" i="4"/>
  <c r="AL27" i="4"/>
  <c r="AK27" i="4"/>
  <c r="AJ27" i="4"/>
  <c r="AI27" i="4"/>
  <c r="AH27" i="4"/>
  <c r="AG27" i="4"/>
  <c r="AF27" i="4"/>
  <c r="AB27" i="4"/>
  <c r="AA27" i="4"/>
  <c r="M27" i="4"/>
  <c r="L27" i="4"/>
  <c r="Y20" i="4"/>
  <c r="W20" i="4"/>
  <c r="U20" i="4"/>
  <c r="S20" i="4"/>
  <c r="Q20" i="4"/>
  <c r="J20" i="4"/>
  <c r="H20" i="4"/>
  <c r="F20" i="4"/>
  <c r="D20" i="4"/>
  <c r="B20" i="4"/>
  <c r="AO19" i="4"/>
  <c r="AN19" i="4"/>
  <c r="AM19" i="4"/>
  <c r="AL19" i="4"/>
  <c r="AK19" i="4"/>
  <c r="AJ19" i="4"/>
  <c r="AI19" i="4"/>
  <c r="AH19" i="4"/>
  <c r="AG19" i="4"/>
  <c r="AF19" i="4"/>
  <c r="AO18" i="4"/>
  <c r="AN18" i="4"/>
  <c r="AM18" i="4"/>
  <c r="AL18" i="4"/>
  <c r="AK18" i="4"/>
  <c r="AJ18" i="4"/>
  <c r="AI18" i="4"/>
  <c r="AH18" i="4"/>
  <c r="AG18" i="4"/>
  <c r="AF18" i="4"/>
  <c r="AB18" i="4"/>
  <c r="AA18" i="4"/>
  <c r="AO17" i="4"/>
  <c r="AN17" i="4"/>
  <c r="AM17" i="4"/>
  <c r="AL17" i="4"/>
  <c r="AK17" i="4"/>
  <c r="AJ17" i="4"/>
  <c r="AI17" i="4"/>
  <c r="AH17" i="4"/>
  <c r="AG17" i="4"/>
  <c r="AF17" i="4"/>
  <c r="AB17" i="4"/>
  <c r="AA17" i="4"/>
  <c r="AO16" i="4"/>
  <c r="AN16" i="4"/>
  <c r="AM16" i="4"/>
  <c r="AL16" i="4"/>
  <c r="AK16" i="4"/>
  <c r="AJ16" i="4"/>
  <c r="AI16" i="4"/>
  <c r="AH16" i="4"/>
  <c r="AG16" i="4"/>
  <c r="AF16" i="4"/>
  <c r="AB16" i="4"/>
  <c r="AA16" i="4"/>
  <c r="AO15" i="4"/>
  <c r="AN15" i="4"/>
  <c r="AM15" i="4"/>
  <c r="AL15" i="4"/>
  <c r="AK15" i="4"/>
  <c r="AJ15" i="4"/>
  <c r="AI15" i="4"/>
  <c r="AH15" i="4"/>
  <c r="AG15" i="4"/>
  <c r="AB15" i="4"/>
  <c r="AA15" i="4"/>
  <c r="Y44" i="15"/>
  <c r="W44" i="15"/>
  <c r="U44" i="15"/>
  <c r="S44" i="15"/>
  <c r="Q44" i="15"/>
  <c r="J44" i="15"/>
  <c r="H44" i="15"/>
  <c r="F44" i="15"/>
  <c r="D44" i="15"/>
  <c r="B44" i="15"/>
  <c r="AO43" i="15"/>
  <c r="AN43" i="15"/>
  <c r="AM43" i="15"/>
  <c r="AL43" i="15"/>
  <c r="AK43" i="15"/>
  <c r="AJ43" i="15"/>
  <c r="AI43" i="15"/>
  <c r="AH43" i="15"/>
  <c r="AG43" i="15"/>
  <c r="AF43" i="15"/>
  <c r="AO42" i="15"/>
  <c r="AN42" i="15"/>
  <c r="AM42" i="15"/>
  <c r="AL42" i="15"/>
  <c r="AK42" i="15"/>
  <c r="AJ42" i="15"/>
  <c r="AI42" i="15"/>
  <c r="AH42" i="15"/>
  <c r="AG42" i="15"/>
  <c r="AF42" i="15"/>
  <c r="AB42" i="15"/>
  <c r="AA42" i="15"/>
  <c r="M42" i="15"/>
  <c r="L42" i="15"/>
  <c r="AO41" i="15"/>
  <c r="AN41" i="15"/>
  <c r="AM41" i="15"/>
  <c r="AL41" i="15"/>
  <c r="AK41" i="15"/>
  <c r="AJ41" i="15"/>
  <c r="AI41" i="15"/>
  <c r="AH41" i="15"/>
  <c r="AG41" i="15"/>
  <c r="AF41" i="15"/>
  <c r="AB41" i="15"/>
  <c r="AA41" i="15"/>
  <c r="M41" i="15"/>
  <c r="L41" i="15"/>
  <c r="AO40" i="15"/>
  <c r="AN40" i="15"/>
  <c r="AM40" i="15"/>
  <c r="AL40" i="15"/>
  <c r="AK40" i="15"/>
  <c r="AJ40" i="15"/>
  <c r="AI40" i="15"/>
  <c r="AH40" i="15"/>
  <c r="AG40" i="15"/>
  <c r="AF40" i="15"/>
  <c r="AB40" i="15"/>
  <c r="AA40" i="15"/>
  <c r="M40" i="15"/>
  <c r="L40" i="15"/>
  <c r="AO39" i="15"/>
  <c r="AN39" i="15"/>
  <c r="AM39" i="15"/>
  <c r="AL39" i="15"/>
  <c r="AK39" i="15"/>
  <c r="AJ39" i="15"/>
  <c r="AI39" i="15"/>
  <c r="AH39" i="15"/>
  <c r="AG39" i="15"/>
  <c r="AF39" i="15"/>
  <c r="AB39" i="15"/>
  <c r="AA39" i="15"/>
  <c r="M39" i="15"/>
  <c r="L39" i="15"/>
  <c r="Y32" i="15"/>
  <c r="W32" i="15"/>
  <c r="U32" i="15"/>
  <c r="S32" i="15"/>
  <c r="J32" i="15"/>
  <c r="H32" i="15"/>
  <c r="F32" i="15"/>
  <c r="D32" i="15"/>
  <c r="B32" i="15"/>
  <c r="AO31" i="15"/>
  <c r="AN31" i="15"/>
  <c r="AM31" i="15"/>
  <c r="AL31" i="15"/>
  <c r="AK31" i="15"/>
  <c r="AJ31" i="15"/>
  <c r="AI31" i="15"/>
  <c r="AH31" i="15"/>
  <c r="AG31" i="15"/>
  <c r="AF31" i="15"/>
  <c r="AO30" i="15"/>
  <c r="AN30" i="15"/>
  <c r="AM30" i="15"/>
  <c r="AL30" i="15"/>
  <c r="AK30" i="15"/>
  <c r="AJ30" i="15"/>
  <c r="AI30" i="15"/>
  <c r="AH30" i="15"/>
  <c r="AG30" i="15"/>
  <c r="AF30" i="15"/>
  <c r="AB30" i="15"/>
  <c r="AA30" i="15"/>
  <c r="M30" i="15"/>
  <c r="L30" i="15"/>
  <c r="AO29" i="15"/>
  <c r="AN29" i="15"/>
  <c r="AM29" i="15"/>
  <c r="AL29" i="15"/>
  <c r="AK29" i="15"/>
  <c r="AJ29" i="15"/>
  <c r="AI29" i="15"/>
  <c r="AH29" i="15"/>
  <c r="AG29" i="15"/>
  <c r="AF29" i="15"/>
  <c r="AB29" i="15"/>
  <c r="AA29" i="15"/>
  <c r="M29" i="15"/>
  <c r="L29" i="15"/>
  <c r="AO28" i="15"/>
  <c r="AN28" i="15"/>
  <c r="AM28" i="15"/>
  <c r="AL28" i="15"/>
  <c r="AK28" i="15"/>
  <c r="AJ28" i="15"/>
  <c r="AI28" i="15"/>
  <c r="AH28" i="15"/>
  <c r="AG28" i="15"/>
  <c r="AF28" i="15"/>
  <c r="AB28" i="15"/>
  <c r="AA28" i="15"/>
  <c r="M28" i="15"/>
  <c r="L28" i="15"/>
  <c r="AO27" i="15"/>
  <c r="AN27" i="15"/>
  <c r="AM27" i="15"/>
  <c r="AL27" i="15"/>
  <c r="AK27" i="15"/>
  <c r="AJ27" i="15"/>
  <c r="AI27" i="15"/>
  <c r="AH27" i="15"/>
  <c r="AG27" i="15"/>
  <c r="AF27" i="15"/>
  <c r="AB27" i="15"/>
  <c r="AA27" i="15"/>
  <c r="M27" i="15"/>
  <c r="L27" i="15"/>
  <c r="Y20" i="15"/>
  <c r="W20" i="15"/>
  <c r="U20" i="15"/>
  <c r="S20" i="15"/>
  <c r="Q20" i="15"/>
  <c r="J20" i="15"/>
  <c r="H20" i="15"/>
  <c r="F20" i="15"/>
  <c r="D20" i="15"/>
  <c r="B20" i="15"/>
  <c r="AO19" i="15"/>
  <c r="AN19" i="15"/>
  <c r="AM19" i="15"/>
  <c r="AL19" i="15"/>
  <c r="AK19" i="15"/>
  <c r="AJ19" i="15"/>
  <c r="AI19" i="15"/>
  <c r="AH19" i="15"/>
  <c r="AG19" i="15"/>
  <c r="AF19" i="15"/>
  <c r="AO18" i="15"/>
  <c r="AN18" i="15"/>
  <c r="AM18" i="15"/>
  <c r="AL18" i="15"/>
  <c r="AK18" i="15"/>
  <c r="AJ18" i="15"/>
  <c r="AI18" i="15"/>
  <c r="AH18" i="15"/>
  <c r="AG18" i="15"/>
  <c r="AF18" i="15"/>
  <c r="AB18" i="15"/>
  <c r="AA18" i="15"/>
  <c r="M18" i="15"/>
  <c r="L18" i="15"/>
  <c r="AO17" i="15"/>
  <c r="AN17" i="15"/>
  <c r="AM17" i="15"/>
  <c r="AL17" i="15"/>
  <c r="AK17" i="15"/>
  <c r="AJ17" i="15"/>
  <c r="AI17" i="15"/>
  <c r="AH17" i="15"/>
  <c r="AG17" i="15"/>
  <c r="AF17" i="15"/>
  <c r="AB17" i="15"/>
  <c r="AA17" i="15"/>
  <c r="M17" i="15"/>
  <c r="L17" i="15"/>
  <c r="AO16" i="15"/>
  <c r="AN16" i="15"/>
  <c r="AM16" i="15"/>
  <c r="AL16" i="15"/>
  <c r="AK16" i="15"/>
  <c r="AJ16" i="15"/>
  <c r="AI16" i="15"/>
  <c r="AH16" i="15"/>
  <c r="AG16" i="15"/>
  <c r="AF16" i="15"/>
  <c r="AB16" i="15"/>
  <c r="AA16" i="15"/>
  <c r="M16" i="15"/>
  <c r="L16" i="15"/>
  <c r="AO15" i="15"/>
  <c r="AN15" i="15"/>
  <c r="AM15" i="15"/>
  <c r="AL15" i="15"/>
  <c r="AK15" i="15"/>
  <c r="AJ15" i="15"/>
  <c r="AI15" i="15"/>
  <c r="AH15" i="15"/>
  <c r="AG15" i="15"/>
  <c r="AF15" i="15"/>
  <c r="AB15" i="15"/>
  <c r="AA15" i="15"/>
  <c r="M15" i="15"/>
  <c r="L15" i="15"/>
  <c r="Y44" i="14"/>
  <c r="W44" i="14"/>
  <c r="U44" i="14"/>
  <c r="S44" i="14"/>
  <c r="Q44" i="14"/>
  <c r="J44" i="14"/>
  <c r="H44" i="14"/>
  <c r="F44" i="14"/>
  <c r="D44" i="14"/>
  <c r="B44" i="14"/>
  <c r="AO43" i="14"/>
  <c r="AN43" i="14"/>
  <c r="AM43" i="14"/>
  <c r="AL43" i="14"/>
  <c r="AK43" i="14"/>
  <c r="AJ43" i="14"/>
  <c r="AI43" i="14"/>
  <c r="AH43" i="14"/>
  <c r="AG43" i="14"/>
  <c r="AF43" i="14"/>
  <c r="AO42" i="14"/>
  <c r="AN42" i="14"/>
  <c r="AM42" i="14"/>
  <c r="AL42" i="14"/>
  <c r="AK42" i="14"/>
  <c r="AJ42" i="14"/>
  <c r="AI42" i="14"/>
  <c r="AH42" i="14"/>
  <c r="AG42" i="14"/>
  <c r="AF42" i="14"/>
  <c r="AB42" i="14"/>
  <c r="AA42" i="14"/>
  <c r="M42" i="14"/>
  <c r="L42" i="14"/>
  <c r="AO41" i="14"/>
  <c r="AN41" i="14"/>
  <c r="AM41" i="14"/>
  <c r="AL41" i="14"/>
  <c r="AK41" i="14"/>
  <c r="AJ41" i="14"/>
  <c r="AI41" i="14"/>
  <c r="AH41" i="14"/>
  <c r="AG41" i="14"/>
  <c r="AF41" i="14"/>
  <c r="AB41" i="14"/>
  <c r="AA41" i="14"/>
  <c r="M41" i="14"/>
  <c r="L41" i="14"/>
  <c r="AO40" i="14"/>
  <c r="AN40" i="14"/>
  <c r="AM40" i="14"/>
  <c r="AL40" i="14"/>
  <c r="AK40" i="14"/>
  <c r="AJ40" i="14"/>
  <c r="AI40" i="14"/>
  <c r="AH40" i="14"/>
  <c r="AG40" i="14"/>
  <c r="AF40" i="14"/>
  <c r="AB40" i="14"/>
  <c r="AA40" i="14"/>
  <c r="M40" i="14"/>
  <c r="L40" i="14"/>
  <c r="AO39" i="14"/>
  <c r="AN39" i="14"/>
  <c r="AM39" i="14"/>
  <c r="AL39" i="14"/>
  <c r="AK39" i="14"/>
  <c r="AJ39" i="14"/>
  <c r="AI39" i="14"/>
  <c r="AH39" i="14"/>
  <c r="AG39" i="14"/>
  <c r="AF39" i="14"/>
  <c r="AB39" i="14"/>
  <c r="AA39" i="14"/>
  <c r="M39" i="14"/>
  <c r="L39" i="14"/>
  <c r="Y32" i="14"/>
  <c r="W32" i="14"/>
  <c r="U32" i="14"/>
  <c r="S32" i="14"/>
  <c r="Q32" i="14"/>
  <c r="J32" i="14"/>
  <c r="H32" i="14"/>
  <c r="F32" i="14"/>
  <c r="D32" i="14"/>
  <c r="B32" i="14"/>
  <c r="AO31" i="14"/>
  <c r="AN31" i="14"/>
  <c r="AM31" i="14"/>
  <c r="AL31" i="14"/>
  <c r="AK31" i="14"/>
  <c r="AJ31" i="14"/>
  <c r="AI31" i="14"/>
  <c r="AH31" i="14"/>
  <c r="AG31" i="14"/>
  <c r="AF31" i="14"/>
  <c r="AO30" i="14"/>
  <c r="AN30" i="14"/>
  <c r="AM30" i="14"/>
  <c r="AL30" i="14"/>
  <c r="AK30" i="14"/>
  <c r="AJ30" i="14"/>
  <c r="AI30" i="14"/>
  <c r="AH30" i="14"/>
  <c r="AG30" i="14"/>
  <c r="AF30" i="14"/>
  <c r="AB30" i="14"/>
  <c r="AA30" i="14"/>
  <c r="M30" i="14"/>
  <c r="L30" i="14"/>
  <c r="AO29" i="14"/>
  <c r="AN29" i="14"/>
  <c r="AM29" i="14"/>
  <c r="AL29" i="14"/>
  <c r="AK29" i="14"/>
  <c r="AJ29" i="14"/>
  <c r="AI29" i="14"/>
  <c r="AH29" i="14"/>
  <c r="AG29" i="14"/>
  <c r="AF29" i="14"/>
  <c r="AB29" i="14"/>
  <c r="AA29" i="14"/>
  <c r="M29" i="14"/>
  <c r="L29" i="14"/>
  <c r="AO28" i="14"/>
  <c r="AN28" i="14"/>
  <c r="AM28" i="14"/>
  <c r="AL28" i="14"/>
  <c r="AK28" i="14"/>
  <c r="AJ28" i="14"/>
  <c r="AI28" i="14"/>
  <c r="AH28" i="14"/>
  <c r="AG28" i="14"/>
  <c r="AF28" i="14"/>
  <c r="AB28" i="14"/>
  <c r="AA28" i="14"/>
  <c r="M28" i="14"/>
  <c r="L28" i="14"/>
  <c r="AO27" i="14"/>
  <c r="AN27" i="14"/>
  <c r="AM27" i="14"/>
  <c r="AL27" i="14"/>
  <c r="AK27" i="14"/>
  <c r="AJ27" i="14"/>
  <c r="AI27" i="14"/>
  <c r="AH27" i="14"/>
  <c r="AG27" i="14"/>
  <c r="AF27" i="14"/>
  <c r="AB27" i="14"/>
  <c r="AA27" i="14"/>
  <c r="M27" i="14"/>
  <c r="L27" i="14"/>
  <c r="Y20" i="14"/>
  <c r="W20" i="14"/>
  <c r="U20" i="14"/>
  <c r="S20" i="14"/>
  <c r="Q20" i="14"/>
  <c r="J20" i="14"/>
  <c r="H20" i="14"/>
  <c r="F20" i="14"/>
  <c r="D20" i="14"/>
  <c r="B20" i="14"/>
  <c r="AO19" i="14"/>
  <c r="AN19" i="14"/>
  <c r="AM19" i="14"/>
  <c r="AL19" i="14"/>
  <c r="AK19" i="14"/>
  <c r="AJ19" i="14"/>
  <c r="AI19" i="14"/>
  <c r="AH19" i="14"/>
  <c r="AG19" i="14"/>
  <c r="AF19" i="14"/>
  <c r="AO18" i="14"/>
  <c r="AN18" i="14"/>
  <c r="AM18" i="14"/>
  <c r="AL18" i="14"/>
  <c r="AK18" i="14"/>
  <c r="AJ18" i="14"/>
  <c r="AI18" i="14"/>
  <c r="AH18" i="14"/>
  <c r="AG18" i="14"/>
  <c r="AF18" i="14"/>
  <c r="AB18" i="14"/>
  <c r="AA18" i="14"/>
  <c r="M18" i="14"/>
  <c r="L18" i="14"/>
  <c r="AO17" i="14"/>
  <c r="AN17" i="14"/>
  <c r="AM17" i="14"/>
  <c r="AL17" i="14"/>
  <c r="AK17" i="14"/>
  <c r="AJ17" i="14"/>
  <c r="AI17" i="14"/>
  <c r="AH17" i="14"/>
  <c r="AG17" i="14"/>
  <c r="AF17" i="14"/>
  <c r="AB17" i="14"/>
  <c r="AA17" i="14"/>
  <c r="M17" i="14"/>
  <c r="L17" i="14"/>
  <c r="AO16" i="14"/>
  <c r="AN16" i="14"/>
  <c r="AM16" i="14"/>
  <c r="AL16" i="14"/>
  <c r="AK16" i="14"/>
  <c r="AJ16" i="14"/>
  <c r="AI16" i="14"/>
  <c r="AH16" i="14"/>
  <c r="AG16" i="14"/>
  <c r="AF16" i="14"/>
  <c r="AB16" i="14"/>
  <c r="AA16" i="14"/>
  <c r="M16" i="14"/>
  <c r="L16" i="14"/>
  <c r="AO15" i="14"/>
  <c r="AN15" i="14"/>
  <c r="AM15" i="14"/>
  <c r="AL15" i="14"/>
  <c r="AK15" i="14"/>
  <c r="AJ15" i="14"/>
  <c r="AI15" i="14"/>
  <c r="AH15" i="14"/>
  <c r="AG15" i="14"/>
  <c r="AF15" i="14"/>
  <c r="AB15" i="14"/>
  <c r="AA15" i="14"/>
  <c r="M15" i="14"/>
  <c r="L15" i="14"/>
  <c r="Y44" i="11"/>
  <c r="W44" i="11"/>
  <c r="U44" i="11"/>
  <c r="S44" i="11"/>
  <c r="Q44" i="11"/>
  <c r="J44" i="11"/>
  <c r="H44" i="11"/>
  <c r="F44" i="11"/>
  <c r="D44" i="11"/>
  <c r="B44" i="11"/>
  <c r="AO43" i="11"/>
  <c r="AN43" i="11"/>
  <c r="AM43" i="11"/>
  <c r="AL43" i="11"/>
  <c r="AK43" i="11"/>
  <c r="AJ43" i="11"/>
  <c r="AI43" i="11"/>
  <c r="AH43" i="11"/>
  <c r="AG43" i="11"/>
  <c r="AF43" i="11"/>
  <c r="AO42" i="11"/>
  <c r="AN42" i="11"/>
  <c r="AM42" i="11"/>
  <c r="AL42" i="11"/>
  <c r="AK42" i="11"/>
  <c r="AJ42" i="11"/>
  <c r="AI42" i="11"/>
  <c r="AH42" i="11"/>
  <c r="AG42" i="11"/>
  <c r="AF42" i="11"/>
  <c r="AB42" i="11"/>
  <c r="AA42" i="11"/>
  <c r="M42" i="11"/>
  <c r="L42" i="11"/>
  <c r="AO41" i="11"/>
  <c r="AN41" i="11"/>
  <c r="AM41" i="11"/>
  <c r="AL41" i="11"/>
  <c r="AK41" i="11"/>
  <c r="AJ41" i="11"/>
  <c r="AI41" i="11"/>
  <c r="AH41" i="11"/>
  <c r="AG41" i="11"/>
  <c r="AF41" i="11"/>
  <c r="AB41" i="11"/>
  <c r="AA41" i="11"/>
  <c r="M41" i="11"/>
  <c r="L41" i="11"/>
  <c r="AO40" i="11"/>
  <c r="AN40" i="11"/>
  <c r="AM40" i="11"/>
  <c r="AL40" i="11"/>
  <c r="AK40" i="11"/>
  <c r="AJ40" i="11"/>
  <c r="AI40" i="11"/>
  <c r="AH40" i="11"/>
  <c r="AG40" i="11"/>
  <c r="AF40" i="11"/>
  <c r="AB40" i="11"/>
  <c r="AA40" i="11"/>
  <c r="M40" i="11"/>
  <c r="L40" i="11"/>
  <c r="AO39" i="11"/>
  <c r="AN39" i="11"/>
  <c r="AM39" i="11"/>
  <c r="AL39" i="11"/>
  <c r="AK39" i="11"/>
  <c r="AJ39" i="11"/>
  <c r="AI39" i="11"/>
  <c r="AH39" i="11"/>
  <c r="AG39" i="11"/>
  <c r="AF39" i="11"/>
  <c r="AB39" i="11"/>
  <c r="AA39" i="11"/>
  <c r="M39" i="11"/>
  <c r="L39" i="11"/>
  <c r="Y32" i="11"/>
  <c r="W32" i="11"/>
  <c r="U32" i="11"/>
  <c r="S32" i="11"/>
  <c r="Q32" i="11"/>
  <c r="J32" i="11"/>
  <c r="H32" i="11"/>
  <c r="F32" i="11"/>
  <c r="D32" i="11"/>
  <c r="B32" i="11"/>
  <c r="AO31" i="11"/>
  <c r="AN31" i="11"/>
  <c r="AM31" i="11"/>
  <c r="AL31" i="11"/>
  <c r="AK31" i="11"/>
  <c r="AJ31" i="11"/>
  <c r="AI31" i="11"/>
  <c r="AH31" i="11"/>
  <c r="AG31" i="11"/>
  <c r="AF31" i="11"/>
  <c r="AO30" i="11"/>
  <c r="AN30" i="11"/>
  <c r="AM30" i="11"/>
  <c r="AL30" i="11"/>
  <c r="AK30" i="11"/>
  <c r="AJ30" i="11"/>
  <c r="AI30" i="11"/>
  <c r="AH30" i="11"/>
  <c r="AG30" i="11"/>
  <c r="AF30" i="11"/>
  <c r="AB30" i="11"/>
  <c r="AA30" i="11"/>
  <c r="M30" i="11"/>
  <c r="L30" i="11"/>
  <c r="AO29" i="11"/>
  <c r="AN29" i="11"/>
  <c r="AM29" i="11"/>
  <c r="AL29" i="11"/>
  <c r="AK29" i="11"/>
  <c r="AJ29" i="11"/>
  <c r="AI29" i="11"/>
  <c r="AH29" i="11"/>
  <c r="AG29" i="11"/>
  <c r="AF29" i="11"/>
  <c r="AB29" i="11"/>
  <c r="AA29" i="11"/>
  <c r="M29" i="11"/>
  <c r="L29" i="11"/>
  <c r="AO28" i="11"/>
  <c r="AN28" i="11"/>
  <c r="AM28" i="11"/>
  <c r="AL28" i="11"/>
  <c r="AK28" i="11"/>
  <c r="AJ28" i="11"/>
  <c r="AI28" i="11"/>
  <c r="AH28" i="11"/>
  <c r="AG28" i="11"/>
  <c r="AF28" i="11"/>
  <c r="AB28" i="11"/>
  <c r="AA28" i="11"/>
  <c r="M28" i="11"/>
  <c r="L28" i="11"/>
  <c r="AO27" i="11"/>
  <c r="AN27" i="11"/>
  <c r="AM27" i="11"/>
  <c r="AL27" i="11"/>
  <c r="AK27" i="11"/>
  <c r="AJ27" i="11"/>
  <c r="AI27" i="11"/>
  <c r="AH27" i="11"/>
  <c r="AG27" i="11"/>
  <c r="AF27" i="11"/>
  <c r="AB27" i="11"/>
  <c r="AA27" i="11"/>
  <c r="M27" i="11"/>
  <c r="L27" i="11"/>
  <c r="Y20" i="11"/>
  <c r="W20" i="11"/>
  <c r="U20" i="11"/>
  <c r="S20" i="11"/>
  <c r="Q20" i="11"/>
  <c r="J20" i="11"/>
  <c r="H20" i="11"/>
  <c r="F20" i="11"/>
  <c r="D20" i="11"/>
  <c r="B20" i="11"/>
  <c r="AO19" i="11"/>
  <c r="AN19" i="11"/>
  <c r="AM19" i="11"/>
  <c r="AL19" i="11"/>
  <c r="AK19" i="11"/>
  <c r="AJ19" i="11"/>
  <c r="AI19" i="11"/>
  <c r="AH19" i="11"/>
  <c r="AG19" i="11"/>
  <c r="AF19" i="11"/>
  <c r="AO18" i="11"/>
  <c r="AN18" i="11"/>
  <c r="AM18" i="11"/>
  <c r="AL18" i="11"/>
  <c r="AK18" i="11"/>
  <c r="AJ18" i="11"/>
  <c r="AI18" i="11"/>
  <c r="AH18" i="11"/>
  <c r="AG18" i="11"/>
  <c r="AF18" i="11"/>
  <c r="AB18" i="11"/>
  <c r="AA18" i="11"/>
  <c r="M18" i="11"/>
  <c r="L18" i="11"/>
  <c r="AO17" i="11"/>
  <c r="AN17" i="11"/>
  <c r="AM17" i="11"/>
  <c r="AL17" i="11"/>
  <c r="AK17" i="11"/>
  <c r="AJ17" i="11"/>
  <c r="AI17" i="11"/>
  <c r="AH17" i="11"/>
  <c r="AG17" i="11"/>
  <c r="AF17" i="11"/>
  <c r="AB17" i="11"/>
  <c r="AA17" i="11"/>
  <c r="M17" i="11"/>
  <c r="L17" i="11"/>
  <c r="AO16" i="11"/>
  <c r="AN16" i="11"/>
  <c r="AM16" i="11"/>
  <c r="AL16" i="11"/>
  <c r="AK16" i="11"/>
  <c r="AJ16" i="11"/>
  <c r="AI16" i="11"/>
  <c r="AH16" i="11"/>
  <c r="AG16" i="11"/>
  <c r="AF16" i="11"/>
  <c r="AB16" i="11"/>
  <c r="AA16" i="11"/>
  <c r="M16" i="11"/>
  <c r="L16" i="11"/>
  <c r="AO15" i="11"/>
  <c r="AN15" i="11"/>
  <c r="AM15" i="11"/>
  <c r="AL15" i="11"/>
  <c r="AK15" i="11"/>
  <c r="AJ15" i="11"/>
  <c r="AI15" i="11"/>
  <c r="AH15" i="11"/>
  <c r="AG15" i="11"/>
  <c r="AF15" i="11"/>
  <c r="AB15" i="11"/>
  <c r="AA15" i="11"/>
  <c r="M15" i="11"/>
  <c r="L15" i="11"/>
  <c r="Y44" i="10"/>
  <c r="W44" i="10"/>
  <c r="U44" i="10"/>
  <c r="S44" i="10"/>
  <c r="Q44" i="10"/>
  <c r="J44" i="10"/>
  <c r="H44" i="10"/>
  <c r="F44" i="10"/>
  <c r="D44" i="10"/>
  <c r="B44" i="10"/>
  <c r="AO43" i="10"/>
  <c r="AN43" i="10"/>
  <c r="AM43" i="10"/>
  <c r="AL43" i="10"/>
  <c r="AK43" i="10"/>
  <c r="AJ43" i="10"/>
  <c r="AI43" i="10"/>
  <c r="AH43" i="10"/>
  <c r="AG43" i="10"/>
  <c r="AF43" i="10"/>
  <c r="AO42" i="10"/>
  <c r="AN42" i="10"/>
  <c r="AM42" i="10"/>
  <c r="AL42" i="10"/>
  <c r="AK42" i="10"/>
  <c r="AJ42" i="10"/>
  <c r="AI42" i="10"/>
  <c r="AH42" i="10"/>
  <c r="AG42" i="10"/>
  <c r="AF42" i="10"/>
  <c r="AB42" i="10"/>
  <c r="AA42" i="10"/>
  <c r="M42" i="10"/>
  <c r="L42" i="10"/>
  <c r="AO41" i="10"/>
  <c r="AN41" i="10"/>
  <c r="AM41" i="10"/>
  <c r="AL41" i="10"/>
  <c r="AK41" i="10"/>
  <c r="AJ41" i="10"/>
  <c r="AI41" i="10"/>
  <c r="AH41" i="10"/>
  <c r="AG41" i="10"/>
  <c r="AF41" i="10"/>
  <c r="AB41" i="10"/>
  <c r="AA41" i="10"/>
  <c r="M41" i="10"/>
  <c r="L41" i="10"/>
  <c r="AO40" i="10"/>
  <c r="AN40" i="10"/>
  <c r="AM40" i="10"/>
  <c r="AL40" i="10"/>
  <c r="AK40" i="10"/>
  <c r="AJ40" i="10"/>
  <c r="AI40" i="10"/>
  <c r="AH40" i="10"/>
  <c r="AG40" i="10"/>
  <c r="AF40" i="10"/>
  <c r="AB40" i="10"/>
  <c r="AA40" i="10"/>
  <c r="M40" i="10"/>
  <c r="L40" i="10"/>
  <c r="AO39" i="10"/>
  <c r="AN39" i="10"/>
  <c r="AM39" i="10"/>
  <c r="AL39" i="10"/>
  <c r="AK39" i="10"/>
  <c r="AJ39" i="10"/>
  <c r="AI39" i="10"/>
  <c r="AH39" i="10"/>
  <c r="AG39" i="10"/>
  <c r="AF39" i="10"/>
  <c r="AB39" i="10"/>
  <c r="AA39" i="10"/>
  <c r="M39" i="10"/>
  <c r="L39" i="10"/>
  <c r="Y32" i="10"/>
  <c r="W32" i="10"/>
  <c r="U32" i="10"/>
  <c r="S32" i="10"/>
  <c r="Q32" i="10"/>
  <c r="J32" i="10"/>
  <c r="H32" i="10"/>
  <c r="F32" i="10"/>
  <c r="D32" i="10"/>
  <c r="B32" i="10"/>
  <c r="AO31" i="10"/>
  <c r="AN31" i="10"/>
  <c r="AM31" i="10"/>
  <c r="AL31" i="10"/>
  <c r="AK31" i="10"/>
  <c r="AJ31" i="10"/>
  <c r="AI31" i="10"/>
  <c r="AH31" i="10"/>
  <c r="AG31" i="10"/>
  <c r="AF31" i="10"/>
  <c r="AO30" i="10"/>
  <c r="AN30" i="10"/>
  <c r="AM30" i="10"/>
  <c r="AL30" i="10"/>
  <c r="AK30" i="10"/>
  <c r="AJ30" i="10"/>
  <c r="AI30" i="10"/>
  <c r="AH30" i="10"/>
  <c r="AG30" i="10"/>
  <c r="AF30" i="10"/>
  <c r="AB30" i="10"/>
  <c r="AA30" i="10"/>
  <c r="M30" i="10"/>
  <c r="L30" i="10"/>
  <c r="AO29" i="10"/>
  <c r="AN29" i="10"/>
  <c r="AM29" i="10"/>
  <c r="AL29" i="10"/>
  <c r="AK29" i="10"/>
  <c r="AJ29" i="10"/>
  <c r="AI29" i="10"/>
  <c r="AH29" i="10"/>
  <c r="AG29" i="10"/>
  <c r="AF29" i="10"/>
  <c r="AB29" i="10"/>
  <c r="AA29" i="10"/>
  <c r="M29" i="10"/>
  <c r="L29" i="10"/>
  <c r="AO28" i="10"/>
  <c r="AN28" i="10"/>
  <c r="AM28" i="10"/>
  <c r="AL28" i="10"/>
  <c r="AK28" i="10"/>
  <c r="AJ28" i="10"/>
  <c r="AI28" i="10"/>
  <c r="AH28" i="10"/>
  <c r="AG28" i="10"/>
  <c r="AF28" i="10"/>
  <c r="AB28" i="10"/>
  <c r="AA28" i="10"/>
  <c r="M28" i="10"/>
  <c r="L28" i="10"/>
  <c r="AO27" i="10"/>
  <c r="AN27" i="10"/>
  <c r="AM27" i="10"/>
  <c r="AL27" i="10"/>
  <c r="AK27" i="10"/>
  <c r="AJ27" i="10"/>
  <c r="AI27" i="10"/>
  <c r="AH27" i="10"/>
  <c r="AG27" i="10"/>
  <c r="AF27" i="10"/>
  <c r="AB27" i="10"/>
  <c r="AA27" i="10"/>
  <c r="M27" i="10"/>
  <c r="L27" i="10"/>
  <c r="Y20" i="10"/>
  <c r="W20" i="10"/>
  <c r="U20" i="10"/>
  <c r="S20" i="10"/>
  <c r="Q20" i="10"/>
  <c r="J20" i="10"/>
  <c r="H20" i="10"/>
  <c r="F20" i="10"/>
  <c r="D20" i="10"/>
  <c r="B20" i="10"/>
  <c r="AO19" i="10"/>
  <c r="AN19" i="10"/>
  <c r="AM19" i="10"/>
  <c r="AL19" i="10"/>
  <c r="AK19" i="10"/>
  <c r="AJ19" i="10"/>
  <c r="AI19" i="10"/>
  <c r="AH19" i="10"/>
  <c r="AG19" i="10"/>
  <c r="AF19" i="10"/>
  <c r="AO18" i="10"/>
  <c r="AN18" i="10"/>
  <c r="AM18" i="10"/>
  <c r="AL18" i="10"/>
  <c r="AK18" i="10"/>
  <c r="AJ18" i="10"/>
  <c r="AI18" i="10"/>
  <c r="AH18" i="10"/>
  <c r="AG18" i="10"/>
  <c r="AF18" i="10"/>
  <c r="AB18" i="10"/>
  <c r="AA18" i="10"/>
  <c r="M18" i="10"/>
  <c r="L18" i="10"/>
  <c r="AO17" i="10"/>
  <c r="AN17" i="10"/>
  <c r="AM17" i="10"/>
  <c r="AL17" i="10"/>
  <c r="AK17" i="10"/>
  <c r="AJ17" i="10"/>
  <c r="AI17" i="10"/>
  <c r="AH17" i="10"/>
  <c r="AG17" i="10"/>
  <c r="AF17" i="10"/>
  <c r="AB17" i="10"/>
  <c r="AA17" i="10"/>
  <c r="M17" i="10"/>
  <c r="L17" i="10"/>
  <c r="AO16" i="10"/>
  <c r="AN16" i="10"/>
  <c r="AM16" i="10"/>
  <c r="AL16" i="10"/>
  <c r="AK16" i="10"/>
  <c r="AJ16" i="10"/>
  <c r="AI16" i="10"/>
  <c r="AH16" i="10"/>
  <c r="AG16" i="10"/>
  <c r="AF16" i="10"/>
  <c r="AB16" i="10"/>
  <c r="AA16" i="10"/>
  <c r="M16" i="10"/>
  <c r="L16" i="10"/>
  <c r="AO15" i="10"/>
  <c r="AN15" i="10"/>
  <c r="AM15" i="10"/>
  <c r="AL15" i="10"/>
  <c r="AK15" i="10"/>
  <c r="AJ15" i="10"/>
  <c r="AI15" i="10"/>
  <c r="AH15" i="10"/>
  <c r="AG15" i="10"/>
  <c r="AF15" i="10"/>
  <c r="AB15" i="10"/>
  <c r="AA15" i="10"/>
  <c r="M15" i="10"/>
  <c r="L15" i="10"/>
  <c r="Y44" i="6"/>
  <c r="W44" i="6"/>
  <c r="U44" i="6"/>
  <c r="S44" i="6"/>
  <c r="Q44" i="6"/>
  <c r="J44" i="6"/>
  <c r="H44" i="6"/>
  <c r="F44" i="6"/>
  <c r="D44" i="6"/>
  <c r="B44" i="6"/>
  <c r="AO43" i="6"/>
  <c r="AN43" i="6"/>
  <c r="AM43" i="6"/>
  <c r="AL43" i="6"/>
  <c r="AK43" i="6"/>
  <c r="AJ43" i="6"/>
  <c r="AI43" i="6"/>
  <c r="AH43" i="6"/>
  <c r="AG43" i="6"/>
  <c r="AF43" i="6"/>
  <c r="AO42" i="6"/>
  <c r="AN42" i="6"/>
  <c r="AM42" i="6"/>
  <c r="AL42" i="6"/>
  <c r="AK42" i="6"/>
  <c r="AJ42" i="6"/>
  <c r="AI42" i="6"/>
  <c r="AH42" i="6"/>
  <c r="AG42" i="6"/>
  <c r="AF42" i="6"/>
  <c r="AB42" i="6"/>
  <c r="AA42" i="6"/>
  <c r="M42" i="6"/>
  <c r="L42" i="6"/>
  <c r="AO41" i="6"/>
  <c r="AN41" i="6"/>
  <c r="AM41" i="6"/>
  <c r="AL41" i="6"/>
  <c r="AK41" i="6"/>
  <c r="AJ41" i="6"/>
  <c r="AI41" i="6"/>
  <c r="AH41" i="6"/>
  <c r="AG41" i="6"/>
  <c r="AF41" i="6"/>
  <c r="AB41" i="6"/>
  <c r="AA41" i="6"/>
  <c r="M41" i="6"/>
  <c r="L41" i="6"/>
  <c r="AO40" i="6"/>
  <c r="AN40" i="6"/>
  <c r="AM40" i="6"/>
  <c r="AL40" i="6"/>
  <c r="AK40" i="6"/>
  <c r="AJ40" i="6"/>
  <c r="AI40" i="6"/>
  <c r="AH40" i="6"/>
  <c r="AG40" i="6"/>
  <c r="AF40" i="6"/>
  <c r="AB40" i="6"/>
  <c r="AA40" i="6"/>
  <c r="M40" i="6"/>
  <c r="L40" i="6"/>
  <c r="AO39" i="6"/>
  <c r="AN39" i="6"/>
  <c r="AM39" i="6"/>
  <c r="AL39" i="6"/>
  <c r="AK39" i="6"/>
  <c r="AJ39" i="6"/>
  <c r="AI39" i="6"/>
  <c r="AH39" i="6"/>
  <c r="AG39" i="6"/>
  <c r="AF39" i="6"/>
  <c r="AB39" i="6"/>
  <c r="AA39" i="6"/>
  <c r="M39" i="6"/>
  <c r="L39" i="6"/>
  <c r="Y32" i="6"/>
  <c r="W32" i="6"/>
  <c r="U32" i="6"/>
  <c r="S32" i="6"/>
  <c r="Q32" i="6"/>
  <c r="J32" i="6"/>
  <c r="H32" i="6"/>
  <c r="F32" i="6"/>
  <c r="D32" i="6"/>
  <c r="B32" i="6"/>
  <c r="AO31" i="6"/>
  <c r="AN31" i="6"/>
  <c r="AM31" i="6"/>
  <c r="AL31" i="6"/>
  <c r="AK31" i="6"/>
  <c r="AJ31" i="6"/>
  <c r="AI31" i="6"/>
  <c r="AH31" i="6"/>
  <c r="AG31" i="6"/>
  <c r="AF31" i="6"/>
  <c r="AO30" i="6"/>
  <c r="AN30" i="6"/>
  <c r="AM30" i="6"/>
  <c r="AL30" i="6"/>
  <c r="AK30" i="6"/>
  <c r="AJ30" i="6"/>
  <c r="AI30" i="6"/>
  <c r="AH30" i="6"/>
  <c r="AG30" i="6"/>
  <c r="AF30" i="6"/>
  <c r="AB30" i="6"/>
  <c r="AA30" i="6"/>
  <c r="M30" i="6"/>
  <c r="L30" i="6"/>
  <c r="AO29" i="6"/>
  <c r="AN29" i="6"/>
  <c r="AM29" i="6"/>
  <c r="AL29" i="6"/>
  <c r="AK29" i="6"/>
  <c r="AJ29" i="6"/>
  <c r="AI29" i="6"/>
  <c r="AH29" i="6"/>
  <c r="AG29" i="6"/>
  <c r="AF29" i="6"/>
  <c r="AB29" i="6"/>
  <c r="AA29" i="6"/>
  <c r="M29" i="6"/>
  <c r="L29" i="6"/>
  <c r="AO28" i="6"/>
  <c r="AN28" i="6"/>
  <c r="AM28" i="6"/>
  <c r="AL28" i="6"/>
  <c r="AK28" i="6"/>
  <c r="AJ28" i="6"/>
  <c r="AI28" i="6"/>
  <c r="AH28" i="6"/>
  <c r="AG28" i="6"/>
  <c r="AF28" i="6"/>
  <c r="AB28" i="6"/>
  <c r="AA28" i="6"/>
  <c r="M28" i="6"/>
  <c r="L28" i="6"/>
  <c r="AO27" i="6"/>
  <c r="AN27" i="6"/>
  <c r="AM27" i="6"/>
  <c r="AL27" i="6"/>
  <c r="AK27" i="6"/>
  <c r="AJ27" i="6"/>
  <c r="AI27" i="6"/>
  <c r="AH27" i="6"/>
  <c r="AG27" i="6"/>
  <c r="AF27" i="6"/>
  <c r="AB27" i="6"/>
  <c r="AA27" i="6"/>
  <c r="M27" i="6"/>
  <c r="L27" i="6"/>
  <c r="Y20" i="6"/>
  <c r="W20" i="6"/>
  <c r="U20" i="6"/>
  <c r="S20" i="6"/>
  <c r="Q20" i="6"/>
  <c r="J20" i="6"/>
  <c r="H20" i="6"/>
  <c r="F20" i="6"/>
  <c r="D20" i="6"/>
  <c r="B20" i="6"/>
  <c r="AO19" i="6"/>
  <c r="AN19" i="6"/>
  <c r="AM19" i="6"/>
  <c r="AL19" i="6"/>
  <c r="AK19" i="6"/>
  <c r="AJ19" i="6"/>
  <c r="AI19" i="6"/>
  <c r="AH19" i="6"/>
  <c r="AG19" i="6"/>
  <c r="AF19" i="6"/>
  <c r="AO18" i="6"/>
  <c r="AN18" i="6"/>
  <c r="AM18" i="6"/>
  <c r="AL18" i="6"/>
  <c r="AK18" i="6"/>
  <c r="AJ18" i="6"/>
  <c r="AI18" i="6"/>
  <c r="AH18" i="6"/>
  <c r="AG18" i="6"/>
  <c r="AF18" i="6"/>
  <c r="AB18" i="6"/>
  <c r="AA18" i="6"/>
  <c r="M18" i="6"/>
  <c r="L18" i="6"/>
  <c r="AO17" i="6"/>
  <c r="AN17" i="6"/>
  <c r="AM17" i="6"/>
  <c r="AL17" i="6"/>
  <c r="AK17" i="6"/>
  <c r="AJ17" i="6"/>
  <c r="AI17" i="6"/>
  <c r="AH17" i="6"/>
  <c r="AG17" i="6"/>
  <c r="AF17" i="6"/>
  <c r="AB17" i="6"/>
  <c r="AA17" i="6"/>
  <c r="M17" i="6"/>
  <c r="L17" i="6"/>
  <c r="AO16" i="6"/>
  <c r="AN16" i="6"/>
  <c r="AM16" i="6"/>
  <c r="AL16" i="6"/>
  <c r="AK16" i="6"/>
  <c r="AJ16" i="6"/>
  <c r="AI16" i="6"/>
  <c r="AH16" i="6"/>
  <c r="AG16" i="6"/>
  <c r="AF16" i="6"/>
  <c r="AB16" i="6"/>
  <c r="AA16" i="6"/>
  <c r="M16" i="6"/>
  <c r="L16" i="6"/>
  <c r="AO15" i="6"/>
  <c r="AN15" i="6"/>
  <c r="AM15" i="6"/>
  <c r="AL15" i="6"/>
  <c r="AK15" i="6"/>
  <c r="AJ15" i="6"/>
  <c r="AI15" i="6"/>
  <c r="AH15" i="6"/>
  <c r="AG15" i="6"/>
  <c r="AF15" i="6"/>
  <c r="AB15" i="6"/>
  <c r="AA15" i="6"/>
  <c r="M15" i="6"/>
  <c r="L15" i="6"/>
  <c r="Y44" i="12"/>
  <c r="W44" i="12"/>
  <c r="U44" i="12"/>
  <c r="S44" i="12"/>
  <c r="Q44" i="12"/>
  <c r="J44" i="12"/>
  <c r="H44" i="12"/>
  <c r="F44" i="12"/>
  <c r="D44" i="12"/>
  <c r="B44" i="12"/>
  <c r="AO43" i="12"/>
  <c r="AN43" i="12"/>
  <c r="AM43" i="12"/>
  <c r="AL43" i="12"/>
  <c r="AK43" i="12"/>
  <c r="AJ43" i="12"/>
  <c r="AI43" i="12"/>
  <c r="AH43" i="12"/>
  <c r="AG43" i="12"/>
  <c r="AF43" i="12"/>
  <c r="AO42" i="12"/>
  <c r="AN42" i="12"/>
  <c r="AM42" i="12"/>
  <c r="AL42" i="12"/>
  <c r="AK42" i="12"/>
  <c r="AJ42" i="12"/>
  <c r="AI42" i="12"/>
  <c r="AH42" i="12"/>
  <c r="AG42" i="12"/>
  <c r="AF42" i="12"/>
  <c r="AB42" i="12"/>
  <c r="AA42" i="12"/>
  <c r="M42" i="12"/>
  <c r="L42" i="12"/>
  <c r="AO41" i="12"/>
  <c r="AN41" i="12"/>
  <c r="AM41" i="12"/>
  <c r="AL41" i="12"/>
  <c r="AK41" i="12"/>
  <c r="AJ41" i="12"/>
  <c r="AI41" i="12"/>
  <c r="AH41" i="12"/>
  <c r="AG41" i="12"/>
  <c r="AF41" i="12"/>
  <c r="AB41" i="12"/>
  <c r="AA41" i="12"/>
  <c r="M41" i="12"/>
  <c r="L41" i="12"/>
  <c r="AO40" i="12"/>
  <c r="AN40" i="12"/>
  <c r="AM40" i="12"/>
  <c r="AL40" i="12"/>
  <c r="AK40" i="12"/>
  <c r="AJ40" i="12"/>
  <c r="AI40" i="12"/>
  <c r="AH40" i="12"/>
  <c r="AG40" i="12"/>
  <c r="AF40" i="12"/>
  <c r="AB40" i="12"/>
  <c r="AA40" i="12"/>
  <c r="M40" i="12"/>
  <c r="L40" i="12"/>
  <c r="AO39" i="12"/>
  <c r="AN39" i="12"/>
  <c r="AM39" i="12"/>
  <c r="AL39" i="12"/>
  <c r="AK39" i="12"/>
  <c r="AJ39" i="12"/>
  <c r="AI39" i="12"/>
  <c r="AH39" i="12"/>
  <c r="AG39" i="12"/>
  <c r="AF39" i="12"/>
  <c r="AB39" i="12"/>
  <c r="AA39" i="12"/>
  <c r="M39" i="12"/>
  <c r="L39" i="12"/>
  <c r="Y32" i="12"/>
  <c r="W32" i="12"/>
  <c r="U32" i="12"/>
  <c r="S32" i="12"/>
  <c r="Q32" i="12"/>
  <c r="J32" i="12"/>
  <c r="H32" i="12"/>
  <c r="F32" i="12"/>
  <c r="D32" i="12"/>
  <c r="B32" i="12"/>
  <c r="AO31" i="12"/>
  <c r="AN31" i="12"/>
  <c r="AM31" i="12"/>
  <c r="AL31" i="12"/>
  <c r="AK31" i="12"/>
  <c r="AJ31" i="12"/>
  <c r="AI31" i="12"/>
  <c r="AH31" i="12"/>
  <c r="AG31" i="12"/>
  <c r="AF31" i="12"/>
  <c r="AO30" i="12"/>
  <c r="AN30" i="12"/>
  <c r="AM30" i="12"/>
  <c r="AL30" i="12"/>
  <c r="AK30" i="12"/>
  <c r="AJ30" i="12"/>
  <c r="AI30" i="12"/>
  <c r="AH30" i="12"/>
  <c r="AG30" i="12"/>
  <c r="AF30" i="12"/>
  <c r="AB30" i="12"/>
  <c r="AA30" i="12"/>
  <c r="AO29" i="12"/>
  <c r="AN29" i="12"/>
  <c r="AM29" i="12"/>
  <c r="AL29" i="12"/>
  <c r="AK29" i="12"/>
  <c r="AJ29" i="12"/>
  <c r="AI29" i="12"/>
  <c r="AH29" i="12"/>
  <c r="AG29" i="12"/>
  <c r="AF29" i="12"/>
  <c r="AB29" i="12"/>
  <c r="AA29" i="12"/>
  <c r="AO28" i="12"/>
  <c r="AN28" i="12"/>
  <c r="AM28" i="12"/>
  <c r="AL28" i="12"/>
  <c r="AK28" i="12"/>
  <c r="AJ28" i="12"/>
  <c r="AI28" i="12"/>
  <c r="AH28" i="12"/>
  <c r="AG28" i="12"/>
  <c r="AF28" i="12"/>
  <c r="AB28" i="12"/>
  <c r="AA28" i="12"/>
  <c r="AO27" i="12"/>
  <c r="AN27" i="12"/>
  <c r="AM27" i="12"/>
  <c r="AL27" i="12"/>
  <c r="AK27" i="12"/>
  <c r="AJ27" i="12"/>
  <c r="AI27" i="12"/>
  <c r="AH27" i="12"/>
  <c r="AG27" i="12"/>
  <c r="AF27" i="12"/>
  <c r="AB27" i="12"/>
  <c r="AA27" i="12"/>
  <c r="Y20" i="12"/>
  <c r="W20" i="12"/>
  <c r="U20" i="12"/>
  <c r="S20" i="12"/>
  <c r="Q20" i="12"/>
  <c r="J20" i="12"/>
  <c r="H20" i="12"/>
  <c r="F20" i="12"/>
  <c r="D20" i="12"/>
  <c r="B20" i="12"/>
  <c r="AO19" i="12"/>
  <c r="AN19" i="12"/>
  <c r="AM19" i="12"/>
  <c r="AL19" i="12"/>
  <c r="AK19" i="12"/>
  <c r="AJ19" i="12"/>
  <c r="AI19" i="12"/>
  <c r="AH19" i="12"/>
  <c r="AG19" i="12"/>
  <c r="AF19" i="12"/>
  <c r="AO18" i="12"/>
  <c r="AN18" i="12"/>
  <c r="AM18" i="12"/>
  <c r="AL18" i="12"/>
  <c r="AK18" i="12"/>
  <c r="AJ18" i="12"/>
  <c r="AI18" i="12"/>
  <c r="AH18" i="12"/>
  <c r="AG18" i="12"/>
  <c r="AF18" i="12"/>
  <c r="AB18" i="12"/>
  <c r="AA18" i="12"/>
  <c r="M18" i="12"/>
  <c r="L18" i="12"/>
  <c r="AO17" i="12"/>
  <c r="AN17" i="12"/>
  <c r="AM17" i="12"/>
  <c r="AL17" i="12"/>
  <c r="AK17" i="12"/>
  <c r="AJ17" i="12"/>
  <c r="AI17" i="12"/>
  <c r="AH17" i="12"/>
  <c r="AG17" i="12"/>
  <c r="AF17" i="12"/>
  <c r="AB17" i="12"/>
  <c r="AA17" i="12"/>
  <c r="M17" i="12"/>
  <c r="L17" i="12"/>
  <c r="AO16" i="12"/>
  <c r="AN16" i="12"/>
  <c r="AM16" i="12"/>
  <c r="AL16" i="12"/>
  <c r="AK16" i="12"/>
  <c r="AJ16" i="12"/>
  <c r="AI16" i="12"/>
  <c r="AH16" i="12"/>
  <c r="AG16" i="12"/>
  <c r="AF16" i="12"/>
  <c r="AB16" i="12"/>
  <c r="AA16" i="12"/>
  <c r="M16" i="12"/>
  <c r="L16" i="12"/>
  <c r="AO15" i="12"/>
  <c r="AN15" i="12"/>
  <c r="AM15" i="12"/>
  <c r="AL15" i="12"/>
  <c r="AK15" i="12"/>
  <c r="AJ15" i="12"/>
  <c r="AI15" i="12"/>
  <c r="AH15" i="12"/>
  <c r="AG15" i="12"/>
  <c r="AF15" i="12"/>
  <c r="AB15" i="12"/>
  <c r="AA15" i="12"/>
  <c r="M15" i="12"/>
  <c r="L15" i="12"/>
  <c r="Y44" i="9"/>
  <c r="W44" i="9"/>
  <c r="U44" i="9"/>
  <c r="S44" i="9"/>
  <c r="Q44" i="9"/>
  <c r="J44" i="9"/>
  <c r="H44" i="9"/>
  <c r="F44" i="9"/>
  <c r="D44" i="9"/>
  <c r="B44" i="9"/>
  <c r="AO43" i="9"/>
  <c r="AN43" i="9"/>
  <c r="AM43" i="9"/>
  <c r="AL43" i="9"/>
  <c r="AK43" i="9"/>
  <c r="AJ43" i="9"/>
  <c r="AI43" i="9"/>
  <c r="AH43" i="9"/>
  <c r="AG43" i="9"/>
  <c r="AF43" i="9"/>
  <c r="AO42" i="9"/>
  <c r="AN42" i="9"/>
  <c r="AM42" i="9"/>
  <c r="AL42" i="9"/>
  <c r="AK42" i="9"/>
  <c r="AJ42" i="9"/>
  <c r="AI42" i="9"/>
  <c r="AH42" i="9"/>
  <c r="AG42" i="9"/>
  <c r="AF42" i="9"/>
  <c r="AB42" i="9"/>
  <c r="AA42" i="9"/>
  <c r="M42" i="9"/>
  <c r="L42" i="9"/>
  <c r="AO41" i="9"/>
  <c r="AN41" i="9"/>
  <c r="AM41" i="9"/>
  <c r="AL41" i="9"/>
  <c r="AK41" i="9"/>
  <c r="AJ41" i="9"/>
  <c r="AI41" i="9"/>
  <c r="AH41" i="9"/>
  <c r="AG41" i="9"/>
  <c r="AF41" i="9"/>
  <c r="AB41" i="9"/>
  <c r="AA41" i="9"/>
  <c r="M41" i="9"/>
  <c r="L41" i="9"/>
  <c r="AO40" i="9"/>
  <c r="AN40" i="9"/>
  <c r="AM40" i="9"/>
  <c r="AL40" i="9"/>
  <c r="AK40" i="9"/>
  <c r="AJ40" i="9"/>
  <c r="AI40" i="9"/>
  <c r="AH40" i="9"/>
  <c r="AG40" i="9"/>
  <c r="AF40" i="9"/>
  <c r="AB40" i="9"/>
  <c r="AA40" i="9"/>
  <c r="M40" i="9"/>
  <c r="L40" i="9"/>
  <c r="AO39" i="9"/>
  <c r="AN39" i="9"/>
  <c r="AM39" i="9"/>
  <c r="AL39" i="9"/>
  <c r="AK39" i="9"/>
  <c r="AJ39" i="9"/>
  <c r="AI39" i="9"/>
  <c r="AH39" i="9"/>
  <c r="AG39" i="9"/>
  <c r="AF39" i="9"/>
  <c r="AB39" i="9"/>
  <c r="AA39" i="9"/>
  <c r="M39" i="9"/>
  <c r="L39" i="9"/>
  <c r="Y32" i="9"/>
  <c r="W32" i="9"/>
  <c r="U32" i="9"/>
  <c r="S32" i="9"/>
  <c r="Q32" i="9"/>
  <c r="J32" i="9"/>
  <c r="H32" i="9"/>
  <c r="F32" i="9"/>
  <c r="D32" i="9"/>
  <c r="B32" i="9"/>
  <c r="AO31" i="9"/>
  <c r="AN31" i="9"/>
  <c r="AM31" i="9"/>
  <c r="AL31" i="9"/>
  <c r="AK31" i="9"/>
  <c r="AJ31" i="9"/>
  <c r="AI31" i="9"/>
  <c r="AH31" i="9"/>
  <c r="AG31" i="9"/>
  <c r="AF31" i="9"/>
  <c r="AO30" i="9"/>
  <c r="AN30" i="9"/>
  <c r="AM30" i="9"/>
  <c r="AL30" i="9"/>
  <c r="AK30" i="9"/>
  <c r="AJ30" i="9"/>
  <c r="AI30" i="9"/>
  <c r="AH30" i="9"/>
  <c r="AG30" i="9"/>
  <c r="AF30" i="9"/>
  <c r="AB30" i="9"/>
  <c r="AA30" i="9"/>
  <c r="AC30" i="9" s="1"/>
  <c r="M30" i="9"/>
  <c r="L30" i="9"/>
  <c r="AO29" i="9"/>
  <c r="AN29" i="9"/>
  <c r="AM29" i="9"/>
  <c r="AL29" i="9"/>
  <c r="AK29" i="9"/>
  <c r="AJ29" i="9"/>
  <c r="AI29" i="9"/>
  <c r="AH29" i="9"/>
  <c r="AG29" i="9"/>
  <c r="AF29" i="9"/>
  <c r="AB29" i="9"/>
  <c r="AA29" i="9"/>
  <c r="M29" i="9"/>
  <c r="L29" i="9"/>
  <c r="AO28" i="9"/>
  <c r="AN28" i="9"/>
  <c r="AM28" i="9"/>
  <c r="AL28" i="9"/>
  <c r="AK28" i="9"/>
  <c r="AJ28" i="9"/>
  <c r="AI28" i="9"/>
  <c r="AH28" i="9"/>
  <c r="AG28" i="9"/>
  <c r="AF28" i="9"/>
  <c r="AB28" i="9"/>
  <c r="AA28" i="9"/>
  <c r="M28" i="9"/>
  <c r="L28" i="9"/>
  <c r="AO27" i="9"/>
  <c r="AN27" i="9"/>
  <c r="AM27" i="9"/>
  <c r="AL27" i="9"/>
  <c r="AK27" i="9"/>
  <c r="AJ27" i="9"/>
  <c r="AI27" i="9"/>
  <c r="AH27" i="9"/>
  <c r="AG27" i="9"/>
  <c r="AF27" i="9"/>
  <c r="AB27" i="9"/>
  <c r="AA27" i="9"/>
  <c r="M27" i="9"/>
  <c r="L27" i="9"/>
  <c r="Y20" i="9"/>
  <c r="W20" i="9"/>
  <c r="U20" i="9"/>
  <c r="S20" i="9"/>
  <c r="Q20" i="9"/>
  <c r="J20" i="9"/>
  <c r="H20" i="9"/>
  <c r="F20" i="9"/>
  <c r="D20" i="9"/>
  <c r="B20" i="9"/>
  <c r="AO19" i="9"/>
  <c r="AN19" i="9"/>
  <c r="AM19" i="9"/>
  <c r="AL19" i="9"/>
  <c r="AK19" i="9"/>
  <c r="AJ19" i="9"/>
  <c r="AI19" i="9"/>
  <c r="AH19" i="9"/>
  <c r="AG19" i="9"/>
  <c r="AF19" i="9"/>
  <c r="AO18" i="9"/>
  <c r="AN18" i="9"/>
  <c r="AM18" i="9"/>
  <c r="AL18" i="9"/>
  <c r="AK18" i="9"/>
  <c r="AJ18" i="9"/>
  <c r="AI18" i="9"/>
  <c r="AH18" i="9"/>
  <c r="AG18" i="9"/>
  <c r="AF18" i="9"/>
  <c r="AB18" i="9"/>
  <c r="AA18" i="9"/>
  <c r="M18" i="9"/>
  <c r="L18" i="9"/>
  <c r="AO17" i="9"/>
  <c r="AN17" i="9"/>
  <c r="AM17" i="9"/>
  <c r="AL17" i="9"/>
  <c r="AK17" i="9"/>
  <c r="AJ17" i="9"/>
  <c r="AI17" i="9"/>
  <c r="AH17" i="9"/>
  <c r="AG17" i="9"/>
  <c r="AF17" i="9"/>
  <c r="AB17" i="9"/>
  <c r="AA17" i="9"/>
  <c r="M17" i="9"/>
  <c r="L17" i="9"/>
  <c r="AO16" i="9"/>
  <c r="AN16" i="9"/>
  <c r="AM16" i="9"/>
  <c r="AL16" i="9"/>
  <c r="AK16" i="9"/>
  <c r="AJ16" i="9"/>
  <c r="AI16" i="9"/>
  <c r="AH16" i="9"/>
  <c r="AG16" i="9"/>
  <c r="AF16" i="9"/>
  <c r="AB16" i="9"/>
  <c r="AA16" i="9"/>
  <c r="M16" i="9"/>
  <c r="L16" i="9"/>
  <c r="AO15" i="9"/>
  <c r="AN15" i="9"/>
  <c r="AM15" i="9"/>
  <c r="AL15" i="9"/>
  <c r="AK15" i="9"/>
  <c r="AJ15" i="9"/>
  <c r="AI15" i="9"/>
  <c r="AH15" i="9"/>
  <c r="AG15" i="9"/>
  <c r="AF15" i="9"/>
  <c r="AB15" i="9"/>
  <c r="AA15" i="9"/>
  <c r="M15" i="9"/>
  <c r="L15" i="9"/>
  <c r="Y44" i="8"/>
  <c r="W44" i="8"/>
  <c r="U44" i="8"/>
  <c r="S44" i="8"/>
  <c r="Q44" i="8"/>
  <c r="J44" i="8"/>
  <c r="H44" i="8"/>
  <c r="F44" i="8"/>
  <c r="D44" i="8"/>
  <c r="B44" i="8"/>
  <c r="AO43" i="8"/>
  <c r="AN43" i="8"/>
  <c r="AM43" i="8"/>
  <c r="AL43" i="8"/>
  <c r="AK43" i="8"/>
  <c r="AJ43" i="8"/>
  <c r="AI43" i="8"/>
  <c r="AH43" i="8"/>
  <c r="AG43" i="8"/>
  <c r="AF43" i="8"/>
  <c r="AO42" i="8"/>
  <c r="AN42" i="8"/>
  <c r="AM42" i="8"/>
  <c r="AL42" i="8"/>
  <c r="AK42" i="8"/>
  <c r="AJ42" i="8"/>
  <c r="AI42" i="8"/>
  <c r="AH42" i="8"/>
  <c r="AG42" i="8"/>
  <c r="AF42" i="8"/>
  <c r="AB42" i="8"/>
  <c r="AA42" i="8"/>
  <c r="M42" i="8"/>
  <c r="L42" i="8"/>
  <c r="AO41" i="8"/>
  <c r="AN41" i="8"/>
  <c r="AM41" i="8"/>
  <c r="AL41" i="8"/>
  <c r="AK41" i="8"/>
  <c r="AJ41" i="8"/>
  <c r="AI41" i="8"/>
  <c r="AH41" i="8"/>
  <c r="AG41" i="8"/>
  <c r="AF41" i="8"/>
  <c r="AB41" i="8"/>
  <c r="AA41" i="8"/>
  <c r="M41" i="8"/>
  <c r="L41" i="8"/>
  <c r="AO40" i="8"/>
  <c r="AN40" i="8"/>
  <c r="AM40" i="8"/>
  <c r="AL40" i="8"/>
  <c r="AK40" i="8"/>
  <c r="AJ40" i="8"/>
  <c r="AI40" i="8"/>
  <c r="AH40" i="8"/>
  <c r="AG40" i="8"/>
  <c r="AF40" i="8"/>
  <c r="AB40" i="8"/>
  <c r="AA40" i="8"/>
  <c r="M40" i="8"/>
  <c r="L40" i="8"/>
  <c r="AO39" i="8"/>
  <c r="AN39" i="8"/>
  <c r="AM39" i="8"/>
  <c r="AL39" i="8"/>
  <c r="AK39" i="8"/>
  <c r="AJ39" i="8"/>
  <c r="AI39" i="8"/>
  <c r="AH39" i="8"/>
  <c r="AG39" i="8"/>
  <c r="AF39" i="8"/>
  <c r="AB39" i="8"/>
  <c r="AA39" i="8"/>
  <c r="M39" i="8"/>
  <c r="L39" i="8"/>
  <c r="Y32" i="8"/>
  <c r="W32" i="8"/>
  <c r="U32" i="8"/>
  <c r="S32" i="8"/>
  <c r="Q32" i="8"/>
  <c r="J32" i="8"/>
  <c r="H32" i="8"/>
  <c r="F32" i="8"/>
  <c r="D32" i="8"/>
  <c r="B32" i="8"/>
  <c r="AO31" i="8"/>
  <c r="AN31" i="8"/>
  <c r="AM31" i="8"/>
  <c r="AL31" i="8"/>
  <c r="AK31" i="8"/>
  <c r="AJ31" i="8"/>
  <c r="AI31" i="8"/>
  <c r="AH31" i="8"/>
  <c r="AG31" i="8"/>
  <c r="AF31" i="8"/>
  <c r="AO30" i="8"/>
  <c r="AN30" i="8"/>
  <c r="AM30" i="8"/>
  <c r="AL30" i="8"/>
  <c r="AK30" i="8"/>
  <c r="AJ30" i="8"/>
  <c r="AI30" i="8"/>
  <c r="AH30" i="8"/>
  <c r="AG30" i="8"/>
  <c r="AF30" i="8"/>
  <c r="AB30" i="8"/>
  <c r="AA30" i="8"/>
  <c r="M30" i="8"/>
  <c r="L30" i="8"/>
  <c r="AO29" i="8"/>
  <c r="AN29" i="8"/>
  <c r="AM29" i="8"/>
  <c r="AL29" i="8"/>
  <c r="AK29" i="8"/>
  <c r="AJ29" i="8"/>
  <c r="AI29" i="8"/>
  <c r="AH29" i="8"/>
  <c r="AG29" i="8"/>
  <c r="AF29" i="8"/>
  <c r="AB29" i="8"/>
  <c r="AA29" i="8"/>
  <c r="M29" i="8"/>
  <c r="L29" i="8"/>
  <c r="AO28" i="8"/>
  <c r="AN28" i="8"/>
  <c r="AM28" i="8"/>
  <c r="AL28" i="8"/>
  <c r="AK28" i="8"/>
  <c r="AJ28" i="8"/>
  <c r="AI28" i="8"/>
  <c r="AH28" i="8"/>
  <c r="AG28" i="8"/>
  <c r="AF28" i="8"/>
  <c r="AB28" i="8"/>
  <c r="AA28" i="8"/>
  <c r="M28" i="8"/>
  <c r="L28" i="8"/>
  <c r="AO27" i="8"/>
  <c r="AN27" i="8"/>
  <c r="AM27" i="8"/>
  <c r="AL27" i="8"/>
  <c r="AK27" i="8"/>
  <c r="AJ27" i="8"/>
  <c r="AI27" i="8"/>
  <c r="AH27" i="8"/>
  <c r="AG27" i="8"/>
  <c r="AF27" i="8"/>
  <c r="AB27" i="8"/>
  <c r="AA27" i="8"/>
  <c r="M27" i="8"/>
  <c r="L27" i="8"/>
  <c r="Y20" i="8"/>
  <c r="W20" i="8"/>
  <c r="U20" i="8"/>
  <c r="S20" i="8"/>
  <c r="Q20" i="8"/>
  <c r="J20" i="8"/>
  <c r="H20" i="8"/>
  <c r="F20" i="8"/>
  <c r="D20" i="8"/>
  <c r="B20" i="8"/>
  <c r="AO19" i="8"/>
  <c r="AN19" i="8"/>
  <c r="AM19" i="8"/>
  <c r="AL19" i="8"/>
  <c r="AK19" i="8"/>
  <c r="AJ19" i="8"/>
  <c r="AI19" i="8"/>
  <c r="AH19" i="8"/>
  <c r="AG19" i="8"/>
  <c r="AF19" i="8"/>
  <c r="AO18" i="8"/>
  <c r="AN18" i="8"/>
  <c r="AM18" i="8"/>
  <c r="AL18" i="8"/>
  <c r="AK18" i="8"/>
  <c r="AJ18" i="8"/>
  <c r="AI18" i="8"/>
  <c r="AH18" i="8"/>
  <c r="AG18" i="8"/>
  <c r="AF18" i="8"/>
  <c r="AB18" i="8"/>
  <c r="AA18" i="8"/>
  <c r="AO17" i="8"/>
  <c r="AN17" i="8"/>
  <c r="AM17" i="8"/>
  <c r="AL17" i="8"/>
  <c r="AK17" i="8"/>
  <c r="AJ17" i="8"/>
  <c r="AI17" i="8"/>
  <c r="AH17" i="8"/>
  <c r="AG17" i="8"/>
  <c r="AF17" i="8"/>
  <c r="AB17" i="8"/>
  <c r="AA17" i="8"/>
  <c r="AO16" i="8"/>
  <c r="AN16" i="8"/>
  <c r="AM16" i="8"/>
  <c r="AL16" i="8"/>
  <c r="AK16" i="8"/>
  <c r="AJ16" i="8"/>
  <c r="AI16" i="8"/>
  <c r="AH16" i="8"/>
  <c r="AG16" i="8"/>
  <c r="AF16" i="8"/>
  <c r="AB16" i="8"/>
  <c r="AA16" i="8"/>
  <c r="AO15" i="8"/>
  <c r="AN15" i="8"/>
  <c r="AM15" i="8"/>
  <c r="AL15" i="8"/>
  <c r="AK15" i="8"/>
  <c r="AJ15" i="8"/>
  <c r="AI15" i="8"/>
  <c r="AH15" i="8"/>
  <c r="AG15" i="8"/>
  <c r="AF15" i="8"/>
  <c r="AB15" i="8"/>
  <c r="AA15" i="8"/>
  <c r="Y44" i="7"/>
  <c r="W44" i="7"/>
  <c r="U44" i="7"/>
  <c r="S44" i="7"/>
  <c r="Q44" i="7"/>
  <c r="AB42" i="7"/>
  <c r="AA42" i="7"/>
  <c r="AB41" i="7"/>
  <c r="AA41" i="7"/>
  <c r="AB40" i="7"/>
  <c r="AA40" i="7"/>
  <c r="AB39" i="7"/>
  <c r="AQ39" i="7" s="1"/>
  <c r="AA39" i="7"/>
  <c r="AP39" i="7" s="1"/>
  <c r="Y32" i="7"/>
  <c r="W32" i="7"/>
  <c r="U32" i="7"/>
  <c r="S32" i="7"/>
  <c r="Q32" i="7"/>
  <c r="AB30" i="7"/>
  <c r="AQ30" i="7" s="1"/>
  <c r="AA30" i="7"/>
  <c r="AP30" i="7" s="1"/>
  <c r="AB29" i="7"/>
  <c r="AQ29" i="7" s="1"/>
  <c r="AA29" i="7"/>
  <c r="AB28" i="7"/>
  <c r="AQ28" i="7" s="1"/>
  <c r="AA28" i="7"/>
  <c r="AP28" i="7" s="1"/>
  <c r="AB27" i="7"/>
  <c r="AQ27" i="7" s="1"/>
  <c r="AA27" i="7"/>
  <c r="Y20" i="7"/>
  <c r="W20" i="7"/>
  <c r="U20" i="7"/>
  <c r="S20" i="7"/>
  <c r="Q20" i="7"/>
  <c r="AB18" i="7"/>
  <c r="AA18" i="7"/>
  <c r="AB17" i="7"/>
  <c r="AA17" i="7"/>
  <c r="AB16" i="7"/>
  <c r="AA16" i="7"/>
  <c r="AB15" i="7"/>
  <c r="AQ15" i="7" s="1"/>
  <c r="AA15" i="7"/>
  <c r="J44" i="7"/>
  <c r="H44" i="7"/>
  <c r="F44" i="7"/>
  <c r="D44" i="7"/>
  <c r="B44" i="7"/>
  <c r="AQ41" i="7"/>
  <c r="J32" i="7"/>
  <c r="H32" i="7"/>
  <c r="F32" i="7"/>
  <c r="D32" i="7"/>
  <c r="B32" i="7"/>
  <c r="J20" i="7"/>
  <c r="H20" i="7"/>
  <c r="F20" i="7"/>
  <c r="D20" i="7"/>
  <c r="B20" i="7"/>
  <c r="AC41" i="7" l="1"/>
  <c r="AQ30" i="11"/>
  <c r="AF44" i="9"/>
  <c r="AC15" i="7"/>
  <c r="AR15" i="7" s="1"/>
  <c r="AR15" i="16"/>
  <c r="AH20" i="7"/>
  <c r="AR42" i="17"/>
  <c r="AR17" i="17"/>
  <c r="AC41" i="4"/>
  <c r="AC40" i="11"/>
  <c r="AR15" i="17"/>
  <c r="AR40" i="16"/>
  <c r="AR41" i="16"/>
  <c r="AC29" i="9"/>
  <c r="AR29" i="16"/>
  <c r="AP15" i="14"/>
  <c r="AH32" i="11"/>
  <c r="AC40" i="6"/>
  <c r="AQ17" i="6"/>
  <c r="AF32" i="9"/>
  <c r="AC16" i="7"/>
  <c r="AR16" i="7" s="1"/>
  <c r="AR39" i="17"/>
  <c r="AR27" i="17"/>
  <c r="AR32" i="17"/>
  <c r="AR18" i="17"/>
  <c r="AR39" i="16"/>
  <c r="AL44" i="15"/>
  <c r="AH32" i="15"/>
  <c r="AC41" i="14"/>
  <c r="AL32" i="14"/>
  <c r="AC16" i="14"/>
  <c r="AC28" i="11"/>
  <c r="AJ44" i="6"/>
  <c r="AH32" i="6"/>
  <c r="AH44" i="12"/>
  <c r="AL32" i="12"/>
  <c r="AC16" i="12"/>
  <c r="AJ32" i="9"/>
  <c r="AH44" i="8"/>
  <c r="AF44" i="4"/>
  <c r="AN44" i="4"/>
  <c r="AC39" i="4"/>
  <c r="AJ20" i="4"/>
  <c r="AR20" i="17"/>
  <c r="AR42" i="16"/>
  <c r="AR44" i="16"/>
  <c r="AR30" i="16"/>
  <c r="AR18" i="16"/>
  <c r="AJ20" i="14"/>
  <c r="AL20" i="14"/>
  <c r="AJ32" i="11"/>
  <c r="AP29" i="11"/>
  <c r="AH20" i="12"/>
  <c r="AL20" i="8"/>
  <c r="AH44" i="7"/>
  <c r="AJ32" i="7"/>
  <c r="AL32" i="7"/>
  <c r="AN20" i="7"/>
  <c r="AC40" i="4"/>
  <c r="AC29" i="4"/>
  <c r="AF32" i="4"/>
  <c r="AC16" i="4"/>
  <c r="AL20" i="4"/>
  <c r="AR41" i="17"/>
  <c r="AR28" i="17"/>
  <c r="AR29" i="17"/>
  <c r="AR28" i="16"/>
  <c r="AR32" i="16"/>
  <c r="AR16" i="16"/>
  <c r="AC39" i="15"/>
  <c r="AC28" i="15"/>
  <c r="AQ15" i="15"/>
  <c r="AC16" i="15"/>
  <c r="AL20" i="15"/>
  <c r="AC40" i="14"/>
  <c r="AN44" i="14"/>
  <c r="AJ32" i="14"/>
  <c r="AC29" i="14"/>
  <c r="AQ41" i="11"/>
  <c r="AC39" i="11"/>
  <c r="AF32" i="11"/>
  <c r="AN32" i="11"/>
  <c r="AQ15" i="11"/>
  <c r="AF20" i="11"/>
  <c r="AN20" i="11"/>
  <c r="AL32" i="10"/>
  <c r="AF20" i="10"/>
  <c r="AN20" i="10"/>
  <c r="AC29" i="6"/>
  <c r="AN32" i="6"/>
  <c r="AQ27" i="12"/>
  <c r="AC28" i="12"/>
  <c r="AQ29" i="12"/>
  <c r="AP28" i="12"/>
  <c r="AL20" i="12"/>
  <c r="AP16" i="12"/>
  <c r="AQ17" i="12"/>
  <c r="AQ16" i="12"/>
  <c r="AC17" i="12"/>
  <c r="AN20" i="12"/>
  <c r="AP29" i="9"/>
  <c r="AH32" i="9"/>
  <c r="AC18" i="9"/>
  <c r="AJ20" i="9"/>
  <c r="AQ42" i="8"/>
  <c r="AC40" i="8"/>
  <c r="AC42" i="8"/>
  <c r="AJ44" i="8"/>
  <c r="AF44" i="7"/>
  <c r="AN44" i="7"/>
  <c r="AF32" i="7"/>
  <c r="AC30" i="7"/>
  <c r="AR30" i="7" s="1"/>
  <c r="AH32" i="7"/>
  <c r="AC29" i="7"/>
  <c r="AR29" i="7" s="1"/>
  <c r="AC32" i="7"/>
  <c r="AJ20" i="7"/>
  <c r="AJ44" i="4"/>
  <c r="AN32" i="4"/>
  <c r="AR44" i="17"/>
  <c r="AR20" i="16"/>
  <c r="AC18" i="14"/>
  <c r="AL44" i="11"/>
  <c r="AP40" i="11"/>
  <c r="AP30" i="11"/>
  <c r="AC29" i="11"/>
  <c r="AQ17" i="11"/>
  <c r="AQ39" i="10"/>
  <c r="AC39" i="10"/>
  <c r="AC41" i="10"/>
  <c r="AN44" i="10"/>
  <c r="AH20" i="10"/>
  <c r="AP16" i="6"/>
  <c r="AC39" i="12"/>
  <c r="AQ30" i="9"/>
  <c r="AQ18" i="9"/>
  <c r="AP27" i="7"/>
  <c r="AN32" i="7"/>
  <c r="AQ16" i="7"/>
  <c r="AL20" i="7"/>
  <c r="AC18" i="7"/>
  <c r="AR18" i="7" s="1"/>
  <c r="N32" i="14"/>
  <c r="N41" i="14"/>
  <c r="AP40" i="4"/>
  <c r="AH32" i="4"/>
  <c r="AP16" i="4"/>
  <c r="AH20" i="4"/>
  <c r="AC20" i="4"/>
  <c r="AC15" i="15"/>
  <c r="AQ28" i="14"/>
  <c r="AC28" i="14"/>
  <c r="AQ15" i="14"/>
  <c r="AC17" i="14"/>
  <c r="AF20" i="14"/>
  <c r="AN44" i="11"/>
  <c r="AQ27" i="11"/>
  <c r="AC27" i="11"/>
  <c r="AC17" i="11"/>
  <c r="AQ27" i="10"/>
  <c r="AC27" i="10"/>
  <c r="AC29" i="10"/>
  <c r="AF32" i="10"/>
  <c r="AN32" i="10"/>
  <c r="AP18" i="10"/>
  <c r="AC16" i="10"/>
  <c r="AQ39" i="6"/>
  <c r="AQ42" i="6"/>
  <c r="AC42" i="6"/>
  <c r="AQ27" i="6"/>
  <c r="AC28" i="6"/>
  <c r="AQ16" i="6"/>
  <c r="AC16" i="6"/>
  <c r="AC41" i="12"/>
  <c r="AN44" i="12"/>
  <c r="AC40" i="12"/>
  <c r="AJ44" i="12"/>
  <c r="AP29" i="12"/>
  <c r="AC30" i="12"/>
  <c r="AJ32" i="12"/>
  <c r="AP40" i="9"/>
  <c r="AC41" i="9"/>
  <c r="AN44" i="9"/>
  <c r="AQ40" i="9"/>
  <c r="AQ42" i="9"/>
  <c r="AC42" i="9"/>
  <c r="AJ44" i="9"/>
  <c r="AC28" i="8"/>
  <c r="AL32" i="8"/>
  <c r="AP40" i="7"/>
  <c r="AJ44" i="7"/>
  <c r="AQ40" i="7"/>
  <c r="AL44" i="7"/>
  <c r="AQ42" i="7"/>
  <c r="N42" i="4"/>
  <c r="N30" i="4"/>
  <c r="N42" i="15"/>
  <c r="N41" i="15"/>
  <c r="N27" i="15"/>
  <c r="N29" i="15"/>
  <c r="N17" i="15"/>
  <c r="N39" i="14"/>
  <c r="AJ44" i="14"/>
  <c r="N27" i="14"/>
  <c r="N29" i="14"/>
  <c r="N44" i="11"/>
  <c r="N42" i="11"/>
  <c r="N29" i="10"/>
  <c r="N17" i="10"/>
  <c r="N30" i="10"/>
  <c r="N29" i="6"/>
  <c r="N30" i="6"/>
  <c r="N17" i="6"/>
  <c r="N42" i="12"/>
  <c r="N39" i="12"/>
  <c r="N41" i="12"/>
  <c r="N27" i="9"/>
  <c r="N42" i="9"/>
  <c r="N29" i="8"/>
  <c r="N27" i="8"/>
  <c r="AP18" i="8"/>
  <c r="AF20" i="8"/>
  <c r="AN20" i="8"/>
  <c r="N30" i="8"/>
  <c r="AC41" i="8"/>
  <c r="AN44" i="8"/>
  <c r="AC15" i="9"/>
  <c r="AP16" i="9"/>
  <c r="AC17" i="9"/>
  <c r="N18" i="9"/>
  <c r="AC27" i="9"/>
  <c r="AL44" i="9"/>
  <c r="AC29" i="12"/>
  <c r="N30" i="12"/>
  <c r="AN32" i="12"/>
  <c r="AC39" i="6"/>
  <c r="AP40" i="6"/>
  <c r="AQ41" i="6"/>
  <c r="AL44" i="6"/>
  <c r="AQ15" i="10"/>
  <c r="AC28" i="10"/>
  <c r="AQ42" i="10"/>
  <c r="AH44" i="10"/>
  <c r="AQ18" i="11"/>
  <c r="AQ39" i="11"/>
  <c r="AP41" i="11"/>
  <c r="AC42" i="11"/>
  <c r="AJ44" i="11"/>
  <c r="AC30" i="14"/>
  <c r="AQ42" i="14"/>
  <c r="AH44" i="14"/>
  <c r="N18" i="15"/>
  <c r="AC29" i="15"/>
  <c r="AP30" i="15"/>
  <c r="AH44" i="15"/>
  <c r="AQ15" i="4"/>
  <c r="AQ17" i="4"/>
  <c r="AQ27" i="4"/>
  <c r="AQ29" i="4"/>
  <c r="AC30" i="4"/>
  <c r="AJ32" i="4"/>
  <c r="AC42" i="4"/>
  <c r="AC20" i="9"/>
  <c r="N30" i="9"/>
  <c r="AR30" i="9" s="1"/>
  <c r="AN32" i="9"/>
  <c r="AC39" i="9"/>
  <c r="AC15" i="6"/>
  <c r="AC18" i="6"/>
  <c r="AJ20" i="6"/>
  <c r="AN44" i="6"/>
  <c r="AL20" i="10"/>
  <c r="AC30" i="10"/>
  <c r="AJ32" i="10"/>
  <c r="N39" i="10"/>
  <c r="AR39" i="10" s="1"/>
  <c r="AC40" i="10"/>
  <c r="N41" i="10"/>
  <c r="AC42" i="10"/>
  <c r="AJ44" i="10"/>
  <c r="N15" i="11"/>
  <c r="AC16" i="11"/>
  <c r="N17" i="11"/>
  <c r="AC18" i="11"/>
  <c r="AJ20" i="11"/>
  <c r="AQ39" i="14"/>
  <c r="AH20" i="15"/>
  <c r="N39" i="15"/>
  <c r="AC15" i="4"/>
  <c r="AC17" i="4"/>
  <c r="AC27" i="4"/>
  <c r="AL44" i="4"/>
  <c r="AP42" i="7"/>
  <c r="AJ32" i="6"/>
  <c r="AC17" i="10"/>
  <c r="N40" i="11"/>
  <c r="AC15" i="14"/>
  <c r="AN20" i="14"/>
  <c r="AP16" i="8"/>
  <c r="N41" i="8"/>
  <c r="AQ15" i="9"/>
  <c r="AC16" i="9"/>
  <c r="AQ27" i="9"/>
  <c r="AQ29" i="9"/>
  <c r="AQ28" i="12"/>
  <c r="N29" i="12"/>
  <c r="N15" i="6"/>
  <c r="AN20" i="6"/>
  <c r="AP41" i="6"/>
  <c r="AP17" i="10"/>
  <c r="N18" i="10"/>
  <c r="AC15" i="11"/>
  <c r="N18" i="11"/>
  <c r="AP28" i="11"/>
  <c r="AQ29" i="11"/>
  <c r="N39" i="11"/>
  <c r="AQ42" i="11"/>
  <c r="N30" i="14"/>
  <c r="N42" i="14"/>
  <c r="AP40" i="15"/>
  <c r="N44" i="15"/>
  <c r="AC18" i="4"/>
  <c r="N27" i="4"/>
  <c r="AP29" i="4"/>
  <c r="AQ30" i="4"/>
  <c r="AQ40" i="4"/>
  <c r="N39" i="4"/>
  <c r="N15" i="15"/>
  <c r="N30" i="15"/>
  <c r="N18" i="14"/>
  <c r="N17" i="14"/>
  <c r="AL32" i="15"/>
  <c r="AP16" i="15"/>
  <c r="AP18" i="15"/>
  <c r="AP17" i="15"/>
  <c r="AC17" i="15"/>
  <c r="AF20" i="15"/>
  <c r="AN20" i="15"/>
  <c r="AP41" i="15"/>
  <c r="AQ42" i="15"/>
  <c r="AC44" i="15"/>
  <c r="AQ39" i="15"/>
  <c r="AC40" i="15"/>
  <c r="AC42" i="15"/>
  <c r="AJ44" i="15"/>
  <c r="AP29" i="15"/>
  <c r="AQ27" i="15"/>
  <c r="N40" i="14"/>
  <c r="N44" i="14"/>
  <c r="N41" i="11"/>
  <c r="N29" i="11"/>
  <c r="N30" i="11"/>
  <c r="N15" i="10"/>
  <c r="N42" i="10"/>
  <c r="N44" i="10"/>
  <c r="N27" i="10"/>
  <c r="N18" i="6"/>
  <c r="N20" i="6"/>
  <c r="N40" i="6"/>
  <c r="N41" i="6"/>
  <c r="N42" i="6"/>
  <c r="N44" i="6"/>
  <c r="N32" i="6"/>
  <c r="N27" i="6"/>
  <c r="N18" i="12"/>
  <c r="N20" i="12"/>
  <c r="N40" i="12"/>
  <c r="N44" i="12"/>
  <c r="N32" i="12"/>
  <c r="N15" i="9"/>
  <c r="N20" i="9"/>
  <c r="N17" i="9"/>
  <c r="N39" i="9"/>
  <c r="N28" i="9"/>
  <c r="N42" i="8"/>
  <c r="N44" i="8"/>
  <c r="N39" i="8"/>
  <c r="AC27" i="8"/>
  <c r="AJ32" i="8"/>
  <c r="AR41" i="7"/>
  <c r="AP41" i="7"/>
  <c r="AP29" i="7"/>
  <c r="N20" i="7"/>
  <c r="AF20" i="7"/>
  <c r="AQ16" i="4"/>
  <c r="AP18" i="4"/>
  <c r="AP17" i="4"/>
  <c r="AQ18" i="4"/>
  <c r="AF20" i="4"/>
  <c r="AN20" i="4"/>
  <c r="AP42" i="4"/>
  <c r="AP41" i="4"/>
  <c r="AQ42" i="4"/>
  <c r="AQ39" i="4"/>
  <c r="AQ41" i="4"/>
  <c r="AH44" i="4"/>
  <c r="AC44" i="4"/>
  <c r="AC28" i="4"/>
  <c r="AC32" i="4"/>
  <c r="AP28" i="4"/>
  <c r="AQ28" i="4"/>
  <c r="AP30" i="4"/>
  <c r="AL32" i="4"/>
  <c r="AQ17" i="15"/>
  <c r="AQ16" i="15"/>
  <c r="AC20" i="15"/>
  <c r="AQ18" i="15"/>
  <c r="AC18" i="15"/>
  <c r="AJ20" i="15"/>
  <c r="AQ41" i="15"/>
  <c r="AQ40" i="15"/>
  <c r="AC41" i="15"/>
  <c r="AN44" i="15"/>
  <c r="AC27" i="15"/>
  <c r="AP28" i="15"/>
  <c r="AQ29" i="15"/>
  <c r="AQ30" i="15"/>
  <c r="AF32" i="15"/>
  <c r="AN32" i="15"/>
  <c r="AQ28" i="15"/>
  <c r="AC32" i="15"/>
  <c r="AC30" i="15"/>
  <c r="AJ32" i="15"/>
  <c r="AP17" i="14"/>
  <c r="AP18" i="14"/>
  <c r="AP16" i="14"/>
  <c r="AQ17" i="14"/>
  <c r="AQ18" i="14"/>
  <c r="AQ16" i="14"/>
  <c r="AH20" i="14"/>
  <c r="AC20" i="14"/>
  <c r="AP41" i="14"/>
  <c r="AC44" i="14"/>
  <c r="AC39" i="14"/>
  <c r="AP40" i="14"/>
  <c r="AQ41" i="14"/>
  <c r="AC42" i="14"/>
  <c r="AL44" i="14"/>
  <c r="AQ27" i="14"/>
  <c r="AP29" i="14"/>
  <c r="AP30" i="14"/>
  <c r="AC27" i="14"/>
  <c r="AP28" i="14"/>
  <c r="AQ29" i="14"/>
  <c r="AQ30" i="14"/>
  <c r="AN32" i="14"/>
  <c r="AH32" i="14"/>
  <c r="AC32" i="14"/>
  <c r="AP16" i="11"/>
  <c r="AQ16" i="11"/>
  <c r="AH20" i="11"/>
  <c r="AC20" i="11"/>
  <c r="AP17" i="11"/>
  <c r="AP18" i="11"/>
  <c r="AL20" i="11"/>
  <c r="AC41" i="11"/>
  <c r="AH44" i="11"/>
  <c r="AC44" i="11"/>
  <c r="AQ28" i="11"/>
  <c r="AC32" i="11"/>
  <c r="AP27" i="11"/>
  <c r="AC30" i="11"/>
  <c r="AL32" i="11"/>
  <c r="AC15" i="10"/>
  <c r="AP16" i="10"/>
  <c r="AQ17" i="10"/>
  <c r="AQ18" i="10"/>
  <c r="AQ16" i="10"/>
  <c r="AC20" i="10"/>
  <c r="AC18" i="10"/>
  <c r="AJ20" i="10"/>
  <c r="AP41" i="10"/>
  <c r="AC44" i="10"/>
  <c r="AP40" i="10"/>
  <c r="AQ41" i="10"/>
  <c r="AQ40" i="10"/>
  <c r="AL44" i="10"/>
  <c r="AP28" i="10"/>
  <c r="AQ29" i="10"/>
  <c r="AQ30" i="10"/>
  <c r="AP29" i="10"/>
  <c r="AP30" i="10"/>
  <c r="AQ28" i="10"/>
  <c r="AH32" i="10"/>
  <c r="AC32" i="10"/>
  <c r="AP29" i="6"/>
  <c r="AQ30" i="6"/>
  <c r="AC32" i="6"/>
  <c r="AC27" i="6"/>
  <c r="AP28" i="6"/>
  <c r="AQ29" i="6"/>
  <c r="AC30" i="6"/>
  <c r="AQ28" i="6"/>
  <c r="AL32" i="6"/>
  <c r="AP39" i="6"/>
  <c r="AC41" i="6"/>
  <c r="AH44" i="6"/>
  <c r="AC44" i="6"/>
  <c r="AL20" i="6"/>
  <c r="AP18" i="6"/>
  <c r="AQ15" i="6"/>
  <c r="AP17" i="6"/>
  <c r="AC17" i="6"/>
  <c r="AH20" i="6"/>
  <c r="AC20" i="6"/>
  <c r="AC15" i="12"/>
  <c r="AQ18" i="12"/>
  <c r="AC20" i="12"/>
  <c r="AQ15" i="12"/>
  <c r="AP17" i="12"/>
  <c r="AC18" i="12"/>
  <c r="AJ20" i="12"/>
  <c r="AQ39" i="12"/>
  <c r="AP41" i="12"/>
  <c r="AQ42" i="12"/>
  <c r="AC44" i="12"/>
  <c r="AP40" i="12"/>
  <c r="AQ41" i="12"/>
  <c r="AC42" i="12"/>
  <c r="AL44" i="12"/>
  <c r="AC27" i="12"/>
  <c r="AP27" i="12"/>
  <c r="AQ30" i="12"/>
  <c r="AH32" i="12"/>
  <c r="AC32" i="12"/>
  <c r="N15" i="12"/>
  <c r="N17" i="12"/>
  <c r="AQ16" i="9"/>
  <c r="AP18" i="9"/>
  <c r="AL20" i="9"/>
  <c r="AP17" i="9"/>
  <c r="AF20" i="9"/>
  <c r="AN20" i="9"/>
  <c r="AP42" i="9"/>
  <c r="AP41" i="9"/>
  <c r="AQ39" i="9"/>
  <c r="AC40" i="9"/>
  <c r="AQ41" i="9"/>
  <c r="AH44" i="9"/>
  <c r="AC44" i="9"/>
  <c r="AC28" i="9"/>
  <c r="AC32" i="9"/>
  <c r="AQ28" i="9"/>
  <c r="AP30" i="9"/>
  <c r="AL32" i="9"/>
  <c r="AP17" i="8"/>
  <c r="AC17" i="8"/>
  <c r="AQ15" i="8"/>
  <c r="AC16" i="8"/>
  <c r="AH20" i="8"/>
  <c r="AQ39" i="8"/>
  <c r="AC39" i="8"/>
  <c r="AQ27" i="8"/>
  <c r="AQ29" i="8"/>
  <c r="AC30" i="8"/>
  <c r="AC29" i="8"/>
  <c r="AF32" i="8"/>
  <c r="AN32" i="8"/>
  <c r="AC15" i="8"/>
  <c r="AQ17" i="8"/>
  <c r="AQ18" i="8"/>
  <c r="AQ16" i="8"/>
  <c r="AC20" i="8"/>
  <c r="AC18" i="8"/>
  <c r="AJ20" i="8"/>
  <c r="AP41" i="8"/>
  <c r="AC44" i="8"/>
  <c r="AQ41" i="8"/>
  <c r="AP40" i="8"/>
  <c r="AQ40" i="8"/>
  <c r="AL44" i="8"/>
  <c r="AP29" i="8"/>
  <c r="AP30" i="8"/>
  <c r="AP28" i="8"/>
  <c r="AQ30" i="8"/>
  <c r="AQ28" i="8"/>
  <c r="AH32" i="8"/>
  <c r="AC32" i="8"/>
  <c r="AP27" i="4"/>
  <c r="N29" i="4"/>
  <c r="AP39" i="4"/>
  <c r="N41" i="4"/>
  <c r="N28" i="4"/>
  <c r="N40" i="4"/>
  <c r="N20" i="4"/>
  <c r="N32" i="4"/>
  <c r="N44" i="4"/>
  <c r="AP15" i="4"/>
  <c r="AP15" i="15"/>
  <c r="AP27" i="15"/>
  <c r="N16" i="15"/>
  <c r="N28" i="15"/>
  <c r="N40" i="15"/>
  <c r="AP42" i="15"/>
  <c r="AP39" i="15"/>
  <c r="AF44" i="15"/>
  <c r="N20" i="15"/>
  <c r="N32" i="15"/>
  <c r="AP27" i="14"/>
  <c r="AQ40" i="14"/>
  <c r="N16" i="14"/>
  <c r="N28" i="14"/>
  <c r="AP42" i="14"/>
  <c r="AP39" i="14"/>
  <c r="N15" i="14"/>
  <c r="AF32" i="14"/>
  <c r="AF44" i="14"/>
  <c r="N20" i="14"/>
  <c r="AP15" i="11"/>
  <c r="AP39" i="11"/>
  <c r="AQ40" i="11"/>
  <c r="N16" i="11"/>
  <c r="N28" i="11"/>
  <c r="AP42" i="11"/>
  <c r="N27" i="11"/>
  <c r="AF44" i="11"/>
  <c r="N20" i="11"/>
  <c r="N32" i="11"/>
  <c r="N16" i="10"/>
  <c r="AR16" i="10" s="1"/>
  <c r="N28" i="10"/>
  <c r="N40" i="10"/>
  <c r="AP42" i="10"/>
  <c r="AP15" i="10"/>
  <c r="AP27" i="10"/>
  <c r="AP39" i="10"/>
  <c r="AF44" i="10"/>
  <c r="N20" i="10"/>
  <c r="N32" i="10"/>
  <c r="AP15" i="6"/>
  <c r="AP27" i="6"/>
  <c r="AQ40" i="6"/>
  <c r="N16" i="6"/>
  <c r="N28" i="6"/>
  <c r="AP30" i="6"/>
  <c r="AP42" i="6"/>
  <c r="AQ18" i="6"/>
  <c r="AF20" i="6"/>
  <c r="AF32" i="6"/>
  <c r="N39" i="6"/>
  <c r="AF44" i="6"/>
  <c r="AP15" i="12"/>
  <c r="AP39" i="12"/>
  <c r="AQ40" i="12"/>
  <c r="N16" i="12"/>
  <c r="AP18" i="12"/>
  <c r="N28" i="12"/>
  <c r="AF20" i="12"/>
  <c r="N27" i="12"/>
  <c r="AF32" i="12"/>
  <c r="AF44" i="12"/>
  <c r="AP30" i="12"/>
  <c r="AP42" i="12"/>
  <c r="AQ17" i="9"/>
  <c r="AH20" i="9"/>
  <c r="AP28" i="9"/>
  <c r="AP15" i="9"/>
  <c r="AP27" i="9"/>
  <c r="N29" i="9"/>
  <c r="AR29" i="9" s="1"/>
  <c r="AP39" i="9"/>
  <c r="N41" i="9"/>
  <c r="N16" i="9"/>
  <c r="N40" i="9"/>
  <c r="N32" i="9"/>
  <c r="N44" i="9"/>
  <c r="AP27" i="8"/>
  <c r="AP39" i="8"/>
  <c r="N28" i="8"/>
  <c r="N40" i="8"/>
  <c r="AP42" i="8"/>
  <c r="AP15" i="8"/>
  <c r="AF44" i="8"/>
  <c r="N20" i="8"/>
  <c r="N32" i="8"/>
  <c r="AP15" i="7"/>
  <c r="AQ18" i="7"/>
  <c r="AP17" i="7"/>
  <c r="AQ17" i="7"/>
  <c r="N44" i="7"/>
  <c r="N32" i="7"/>
  <c r="AP16" i="7"/>
  <c r="AC17" i="7"/>
  <c r="AC20" i="7"/>
  <c r="AP18" i="7"/>
  <c r="AC44" i="7"/>
  <c r="AC39" i="7"/>
  <c r="AC40" i="7"/>
  <c r="AC42" i="7"/>
  <c r="AC27" i="7"/>
  <c r="AC28" i="7"/>
  <c r="AR20" i="9" l="1"/>
  <c r="AR42" i="4"/>
  <c r="AR16" i="12"/>
  <c r="AR40" i="8"/>
  <c r="AR41" i="4"/>
  <c r="AR40" i="6"/>
  <c r="AR40" i="11"/>
  <c r="AR39" i="6"/>
  <c r="AR39" i="4"/>
  <c r="AR41" i="14"/>
  <c r="AR16" i="14"/>
  <c r="AR28" i="11"/>
  <c r="AR15" i="11"/>
  <c r="AR40" i="10"/>
  <c r="AR41" i="10"/>
  <c r="AR42" i="10"/>
  <c r="AR42" i="8"/>
  <c r="AR16" i="9"/>
  <c r="AR44" i="11"/>
  <c r="AR41" i="11"/>
  <c r="AR16" i="11"/>
  <c r="AR28" i="10"/>
  <c r="AR18" i="9"/>
  <c r="AR32" i="15"/>
  <c r="AR39" i="11"/>
  <c r="AR30" i="11"/>
  <c r="AR29" i="11"/>
  <c r="AR32" i="11"/>
  <c r="AR17" i="11"/>
  <c r="AR15" i="10"/>
  <c r="AR29" i="4"/>
  <c r="AR15" i="4"/>
  <c r="AR40" i="4"/>
  <c r="AR28" i="4"/>
  <c r="AR16" i="4"/>
  <c r="AR28" i="15"/>
  <c r="AR28" i="14"/>
  <c r="AR30" i="14"/>
  <c r="AR20" i="14"/>
  <c r="AR27" i="11"/>
  <c r="AR20" i="11"/>
  <c r="AR29" i="10"/>
  <c r="AR27" i="10"/>
  <c r="AR17" i="10"/>
  <c r="AR16" i="6"/>
  <c r="AR41" i="12"/>
  <c r="AR39" i="12"/>
  <c r="AR29" i="12"/>
  <c r="AR15" i="12"/>
  <c r="AR42" i="9"/>
  <c r="AR15" i="9"/>
  <c r="AR32" i="7"/>
  <c r="AR39" i="14"/>
  <c r="AR29" i="6"/>
  <c r="AR17" i="6"/>
  <c r="AR44" i="4"/>
  <c r="AR32" i="4"/>
  <c r="AR39" i="15"/>
  <c r="AR27" i="15"/>
  <c r="AR16" i="15"/>
  <c r="AR15" i="15"/>
  <c r="AR40" i="14"/>
  <c r="AR29" i="14"/>
  <c r="AR18" i="14"/>
  <c r="AR15" i="14"/>
  <c r="AR42" i="11"/>
  <c r="AR28" i="6"/>
  <c r="AR18" i="6"/>
  <c r="AR40" i="12"/>
  <c r="AR28" i="12"/>
  <c r="AR17" i="12"/>
  <c r="AR41" i="9"/>
  <c r="AR39" i="9"/>
  <c r="AR17" i="9"/>
  <c r="AR27" i="8"/>
  <c r="AR20" i="15"/>
  <c r="AR32" i="10"/>
  <c r="AR42" i="6"/>
  <c r="AR30" i="6"/>
  <c r="AR32" i="12"/>
  <c r="AR30" i="12"/>
  <c r="AR27" i="9"/>
  <c r="AR28" i="9"/>
  <c r="AR41" i="8"/>
  <c r="AR18" i="8"/>
  <c r="AR32" i="14"/>
  <c r="AR42" i="12"/>
  <c r="AR15" i="8"/>
  <c r="AR20" i="7"/>
  <c r="AR32" i="6"/>
  <c r="AR15" i="6"/>
  <c r="AR20" i="4"/>
  <c r="AR17" i="4"/>
  <c r="AR18" i="4"/>
  <c r="AR44" i="15"/>
  <c r="AR29" i="15"/>
  <c r="AR18" i="15"/>
  <c r="AR17" i="14"/>
  <c r="AR18" i="11"/>
  <c r="AR30" i="10"/>
  <c r="AR18" i="10"/>
  <c r="AR27" i="6"/>
  <c r="AR27" i="12"/>
  <c r="AR32" i="9"/>
  <c r="AR28" i="8"/>
  <c r="AR17" i="8"/>
  <c r="AR44" i="7"/>
  <c r="AR30" i="4"/>
  <c r="AR41" i="15"/>
  <c r="AR42" i="15"/>
  <c r="AR30" i="15"/>
  <c r="AR17" i="15"/>
  <c r="AR42" i="14"/>
  <c r="AR27" i="14"/>
  <c r="AR44" i="14"/>
  <c r="AR44" i="10"/>
  <c r="AR41" i="6"/>
  <c r="AR20" i="6"/>
  <c r="AR20" i="12"/>
  <c r="AR18" i="12"/>
  <c r="AR44" i="8"/>
  <c r="AR39" i="8"/>
  <c r="AR29" i="8"/>
  <c r="AR30" i="8"/>
  <c r="AR42" i="7"/>
  <c r="AR27" i="7"/>
  <c r="AR28" i="7"/>
  <c r="AR39" i="7"/>
  <c r="AR40" i="7"/>
  <c r="AR27" i="4"/>
  <c r="AR40" i="15"/>
  <c r="AR44" i="6"/>
  <c r="AR44" i="12"/>
  <c r="AR17" i="7"/>
  <c r="AR20" i="10"/>
  <c r="AR40" i="9"/>
  <c r="AR44" i="9"/>
  <c r="AR16" i="8"/>
  <c r="AR20" i="8"/>
  <c r="AR32" i="8"/>
</calcChain>
</file>

<file path=xl/sharedStrings.xml><?xml version="1.0" encoding="utf-8"?>
<sst xmlns="http://schemas.openxmlformats.org/spreadsheetml/2006/main" count="3300" uniqueCount="40">
  <si>
    <t>Total</t>
  </si>
  <si>
    <t>Tipo de unidad económica empleadora</t>
  </si>
  <si>
    <t>Posición en la ocupación y condición de informalidad</t>
  </si>
  <si>
    <r>
      <t>Trabajadores subordinados y remunerados</t>
    </r>
    <r>
      <rPr>
        <b/>
        <vertAlign val="superscript"/>
        <sz val="8"/>
        <rFont val="Arial"/>
        <family val="2"/>
      </rPr>
      <t>1</t>
    </r>
  </si>
  <si>
    <t>Empleadores</t>
  </si>
  <si>
    <t>Trabajadores por cuenta propia</t>
  </si>
  <si>
    <r>
      <t>Trabajadores no remunerados</t>
    </r>
    <r>
      <rPr>
        <b/>
        <vertAlign val="superscript"/>
        <sz val="8"/>
        <rFont val="Arial"/>
        <family val="2"/>
      </rPr>
      <t>3</t>
    </r>
  </si>
  <si>
    <t>Subtotal por perspectiva de la unidad económica y/o laboral</t>
  </si>
  <si>
    <t>Asalariados</t>
  </si>
  <si>
    <r>
      <t>Con percepciones no salariales</t>
    </r>
    <r>
      <rPr>
        <b/>
        <vertAlign val="superscript"/>
        <sz val="8"/>
        <rFont val="Arial"/>
        <family val="2"/>
      </rPr>
      <t>2</t>
    </r>
  </si>
  <si>
    <t>Informal</t>
  </si>
  <si>
    <t>Formal</t>
  </si>
  <si>
    <t>Sector informal</t>
  </si>
  <si>
    <t>Trabajo doméstico remunerado</t>
  </si>
  <si>
    <r>
      <t>Empresas, Gobierno e Instituciones</t>
    </r>
    <r>
      <rPr>
        <b/>
        <vertAlign val="superscript"/>
        <sz val="8"/>
        <rFont val="Arial"/>
        <family val="2"/>
      </rPr>
      <t>4</t>
    </r>
  </si>
  <si>
    <t>Ámbito agropecuario</t>
  </si>
  <si>
    <t>Subtotal</t>
  </si>
  <si>
    <t>Indicador:</t>
  </si>
  <si>
    <t>Periodicidad:</t>
  </si>
  <si>
    <t>Trimestral</t>
  </si>
  <si>
    <t>Unidad de medida:</t>
  </si>
  <si>
    <t>Fuente:</t>
  </si>
  <si>
    <t>ENOE/INEGI</t>
  </si>
  <si>
    <t>Link:</t>
  </si>
  <si>
    <t>Año:</t>
  </si>
  <si>
    <t>Periodo:</t>
  </si>
  <si>
    <t>Última actualización:</t>
  </si>
  <si>
    <t xml:space="preserve">Múltiples. </t>
  </si>
  <si>
    <t>Población (personas)-Total</t>
  </si>
  <si>
    <t>Población (personas)-Hombre</t>
  </si>
  <si>
    <t>Población (personas)-Mujer</t>
  </si>
  <si>
    <t>Ingreso mensual Total (pesos corrientes)</t>
  </si>
  <si>
    <t>Ingreso mensual Total (pesos corrientes)-Hombre</t>
  </si>
  <si>
    <t>Ingreso mensual Total (pesos corrientes)-Mujer</t>
  </si>
  <si>
    <t>Ingreso Medio (pesos corrientes)</t>
  </si>
  <si>
    <t>Ingreso Medio (pesos corrientes)-Hombre</t>
  </si>
  <si>
    <t>Ingreso Medio (pesos corrientes)-Mujer</t>
  </si>
  <si>
    <t>Matriz Hussmanns, estado de Quintana Roo</t>
  </si>
  <si>
    <t>https://www.inegi.org.mx/programas/enoe/15ymas/#microdatos</t>
  </si>
  <si>
    <t>2012 T1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</si>
</sst>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b/>
      <sz val="8"/>
      <color rgb="FF000000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10205"/>
      <name val="Times"/>
      <family val="1"/>
    </font>
    <font>
      <b/>
      <sz val="8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CE6F1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thin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">
        <color indexed="64"/>
      </bottom>
      <diagonal/>
    </border>
    <border>
      <left/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Dashed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Dashed">
        <color indexed="64"/>
      </top>
      <bottom style="medium">
        <color indexed="64"/>
      </bottom>
      <diagonal/>
    </border>
  </borders>
  <cellStyleXfs count="44">
    <xf numFmtId="0" fontId="0" fillId="0" borderId="0"/>
    <xf numFmtId="0" fontId="1" fillId="2" borderId="0"/>
    <xf numFmtId="0" fontId="3" fillId="2" borderId="0"/>
    <xf numFmtId="0" fontId="2" fillId="2" borderId="0" applyNumberFormat="0" applyFill="0" applyBorder="0" applyAlignment="0" applyProtection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</cellStyleXfs>
  <cellXfs count="47">
    <xf numFmtId="0" fontId="0" fillId="0" borderId="0" xfId="0"/>
    <xf numFmtId="3" fontId="6" fillId="0" borderId="19" xfId="3" applyNumberFormat="1" applyFont="1" applyFill="1" applyBorder="1" applyAlignment="1">
      <alignment horizontal="center" vertical="center"/>
    </xf>
    <xf numFmtId="3" fontId="8" fillId="0" borderId="19" xfId="3" applyNumberFormat="1" applyFont="1" applyFill="1" applyBorder="1" applyAlignment="1">
      <alignment horizontal="center" vertical="center"/>
    </xf>
    <xf numFmtId="0" fontId="4" fillId="2" borderId="18" xfId="2" applyFont="1" applyBorder="1" applyAlignment="1">
      <alignment vertical="center" wrapText="1"/>
    </xf>
    <xf numFmtId="0" fontId="4" fillId="2" borderId="20" xfId="2" applyFont="1" applyBorder="1" applyAlignment="1">
      <alignment vertical="center" wrapText="1"/>
    </xf>
    <xf numFmtId="0" fontId="4" fillId="3" borderId="16" xfId="2" applyFont="1" applyFill="1" applyBorder="1" applyAlignment="1">
      <alignment vertical="center" wrapText="1"/>
    </xf>
    <xf numFmtId="0" fontId="4" fillId="2" borderId="0" xfId="2" applyFont="1" applyAlignment="1">
      <alignment vertical="center" wrapText="1"/>
    </xf>
    <xf numFmtId="0" fontId="9" fillId="0" borderId="0" xfId="0" applyFont="1"/>
    <xf numFmtId="17" fontId="0" fillId="0" borderId="0" xfId="0" applyNumberFormat="1"/>
    <xf numFmtId="0" fontId="10" fillId="0" borderId="0" xfId="0" applyFont="1"/>
    <xf numFmtId="0" fontId="9" fillId="0" borderId="0" xfId="0" applyFont="1" applyAlignment="1">
      <alignment horizontal="left" vertical="center"/>
    </xf>
    <xf numFmtId="0" fontId="4" fillId="2" borderId="1" xfId="2" applyFont="1" applyBorder="1" applyAlignment="1">
      <alignment horizontal="center" vertical="center"/>
    </xf>
    <xf numFmtId="0" fontId="4" fillId="2" borderId="2" xfId="2" applyFont="1" applyBorder="1" applyAlignment="1">
      <alignment horizontal="center" vertical="center"/>
    </xf>
    <xf numFmtId="3" fontId="6" fillId="0" borderId="18" xfId="3" applyNumberFormat="1" applyFont="1" applyFill="1" applyBorder="1" applyAlignment="1">
      <alignment horizontal="center" vertical="center"/>
    </xf>
    <xf numFmtId="3" fontId="8" fillId="0" borderId="25" xfId="3" applyNumberFormat="1" applyFont="1" applyFill="1" applyBorder="1" applyAlignment="1">
      <alignment horizontal="center" vertical="center"/>
    </xf>
    <xf numFmtId="3" fontId="11" fillId="0" borderId="19" xfId="3" applyNumberFormat="1" applyFont="1" applyFill="1" applyBorder="1" applyAlignment="1">
      <alignment horizontal="center" vertical="center"/>
    </xf>
    <xf numFmtId="3" fontId="11" fillId="4" borderId="26" xfId="3" applyNumberFormat="1" applyFont="1" applyFill="1" applyBorder="1" applyAlignment="1">
      <alignment horizontal="center" vertical="center"/>
    </xf>
    <xf numFmtId="3" fontId="8" fillId="0" borderId="27" xfId="3" applyNumberFormat="1" applyFont="1" applyFill="1" applyBorder="1" applyAlignment="1">
      <alignment horizontal="center" vertical="center"/>
    </xf>
    <xf numFmtId="3" fontId="7" fillId="3" borderId="26" xfId="2" applyNumberFormat="1" applyFont="1" applyFill="1" applyBorder="1" applyAlignment="1">
      <alignment horizontal="center" vertical="center"/>
    </xf>
    <xf numFmtId="3" fontId="7" fillId="3" borderId="28" xfId="2" applyNumberFormat="1" applyFont="1" applyFill="1" applyBorder="1" applyAlignment="1">
      <alignment horizontal="center" vertical="center"/>
    </xf>
    <xf numFmtId="0" fontId="12" fillId="2" borderId="0" xfId="1" applyFont="1" applyAlignment="1">
      <alignment horizontal="left" vertical="center"/>
    </xf>
    <xf numFmtId="0" fontId="13" fillId="2" borderId="0" xfId="1" applyFont="1" applyAlignment="1">
      <alignment vertical="center"/>
    </xf>
    <xf numFmtId="0" fontId="13" fillId="2" borderId="0" xfId="1" applyFont="1" applyAlignment="1">
      <alignment horizontal="right" vertical="center"/>
    </xf>
    <xf numFmtId="17" fontId="13" fillId="2" borderId="0" xfId="1" applyNumberFormat="1" applyFont="1" applyAlignment="1">
      <alignment vertical="center"/>
    </xf>
    <xf numFmtId="3" fontId="6" fillId="3" borderId="20" xfId="3" applyNumberFormat="1" applyFont="1" applyFill="1" applyBorder="1" applyAlignment="1">
      <alignment horizontal="center" vertical="center"/>
    </xf>
    <xf numFmtId="3" fontId="6" fillId="3" borderId="29" xfId="3" applyNumberFormat="1" applyFont="1" applyFill="1" applyBorder="1" applyAlignment="1">
      <alignment horizontal="center" vertical="center"/>
    </xf>
    <xf numFmtId="3" fontId="6" fillId="3" borderId="21" xfId="3" applyNumberFormat="1" applyFont="1" applyFill="1" applyBorder="1" applyAlignment="1">
      <alignment horizontal="center" vertical="center"/>
    </xf>
    <xf numFmtId="164" fontId="6" fillId="3" borderId="20" xfId="3" applyNumberFormat="1" applyFont="1" applyFill="1" applyBorder="1" applyAlignment="1">
      <alignment horizontal="center" vertical="center"/>
    </xf>
    <xf numFmtId="164" fontId="6" fillId="3" borderId="21" xfId="3" applyNumberFormat="1" applyFont="1" applyFill="1" applyBorder="1" applyAlignment="1">
      <alignment horizontal="center" vertical="center"/>
    </xf>
    <xf numFmtId="0" fontId="4" fillId="3" borderId="5" xfId="2" applyFont="1" applyFill="1" applyBorder="1" applyAlignment="1">
      <alignment horizontal="center" vertical="center" wrapText="1"/>
    </xf>
    <xf numFmtId="0" fontId="4" fillId="3" borderId="11" xfId="2" applyFont="1" applyFill="1" applyBorder="1" applyAlignment="1">
      <alignment horizontal="center" vertical="center" wrapText="1"/>
    </xf>
    <xf numFmtId="0" fontId="4" fillId="3" borderId="22" xfId="2" applyFont="1" applyFill="1" applyBorder="1" applyAlignment="1">
      <alignment horizontal="center" vertical="center" wrapText="1"/>
    </xf>
    <xf numFmtId="0" fontId="4" fillId="3" borderId="3" xfId="2" applyFont="1" applyFill="1" applyBorder="1" applyAlignment="1">
      <alignment horizontal="center" vertical="center"/>
    </xf>
    <xf numFmtId="0" fontId="4" fillId="3" borderId="4" xfId="2" applyFont="1" applyFill="1" applyBorder="1" applyAlignment="1">
      <alignment horizontal="center" vertical="center"/>
    </xf>
    <xf numFmtId="0" fontId="4" fillId="2" borderId="6" xfId="2" applyFont="1" applyBorder="1" applyAlignment="1">
      <alignment horizontal="center" vertical="center" wrapText="1"/>
    </xf>
    <xf numFmtId="0" fontId="4" fillId="2" borderId="7" xfId="2" applyFont="1" applyBorder="1" applyAlignment="1">
      <alignment horizontal="center" vertical="center" wrapText="1"/>
    </xf>
    <xf numFmtId="0" fontId="4" fillId="2" borderId="8" xfId="2" applyFont="1" applyBorder="1" applyAlignment="1">
      <alignment horizontal="center" vertical="center" wrapText="1"/>
    </xf>
    <xf numFmtId="0" fontId="4" fillId="2" borderId="9" xfId="2" applyFont="1" applyBorder="1" applyAlignment="1">
      <alignment horizontal="center" vertical="center" wrapText="1"/>
    </xf>
    <xf numFmtId="0" fontId="4" fillId="2" borderId="10" xfId="2" applyFont="1" applyBorder="1" applyAlignment="1">
      <alignment horizontal="center" vertical="center" wrapText="1"/>
    </xf>
    <xf numFmtId="0" fontId="4" fillId="2" borderId="16" xfId="2" applyFont="1" applyBorder="1" applyAlignment="1">
      <alignment horizontal="center" vertical="center" wrapText="1"/>
    </xf>
    <xf numFmtId="0" fontId="4" fillId="2" borderId="17" xfId="2" applyFont="1" applyBorder="1" applyAlignment="1">
      <alignment horizontal="center" vertical="center" wrapText="1"/>
    </xf>
    <xf numFmtId="0" fontId="4" fillId="2" borderId="24" xfId="2" applyFont="1" applyBorder="1" applyAlignment="1">
      <alignment horizontal="center" vertical="center" wrapText="1"/>
    </xf>
    <xf numFmtId="0" fontId="4" fillId="2" borderId="23" xfId="2" applyFont="1" applyBorder="1" applyAlignment="1">
      <alignment horizontal="center" vertical="center" wrapText="1"/>
    </xf>
    <xf numFmtId="0" fontId="4" fillId="2" borderId="12" xfId="2" applyFont="1" applyBorder="1" applyAlignment="1">
      <alignment horizontal="center" vertical="center" wrapText="1"/>
    </xf>
    <xf numFmtId="0" fontId="4" fillId="2" borderId="13" xfId="2" applyFont="1" applyBorder="1" applyAlignment="1">
      <alignment horizontal="center" vertical="center" wrapText="1"/>
    </xf>
    <xf numFmtId="0" fontId="4" fillId="2" borderId="14" xfId="2" applyFont="1" applyBorder="1" applyAlignment="1">
      <alignment horizontal="center" vertical="center" wrapText="1"/>
    </xf>
    <xf numFmtId="0" fontId="4" fillId="2" borderId="15" xfId="2" applyFont="1" applyBorder="1" applyAlignment="1">
      <alignment horizontal="center" vertical="center" wrapText="1"/>
    </xf>
  </cellXfs>
  <cellStyles count="44">
    <cellStyle name="Hipervínculo 2" xfId="3" xr:uid="{00000000-0005-0000-0000-000000000000}"/>
    <cellStyle name="Normal" xfId="0" builtinId="0"/>
    <cellStyle name="Normal 2" xfId="1" xr:uid="{00000000-0005-0000-0000-000002000000}"/>
    <cellStyle name="Normal 3" xfId="2" xr:uid="{00000000-0005-0000-0000-000003000000}"/>
    <cellStyle name="style1591736274908" xfId="4" xr:uid="{00000000-0005-0000-0000-000004000000}"/>
    <cellStyle name="style1591736274955" xfId="5" xr:uid="{00000000-0005-0000-0000-000005000000}"/>
    <cellStyle name="style1591736275068" xfId="6" xr:uid="{00000000-0005-0000-0000-000006000000}"/>
    <cellStyle name="style1591736275128" xfId="7" xr:uid="{00000000-0005-0000-0000-000007000000}"/>
    <cellStyle name="style1591736275248" xfId="8" xr:uid="{00000000-0005-0000-0000-000008000000}"/>
    <cellStyle name="style1591736275306" xfId="9" xr:uid="{00000000-0005-0000-0000-000009000000}"/>
    <cellStyle name="style1686673179800" xfId="10" xr:uid="{00000000-0005-0000-0000-00000A000000}"/>
    <cellStyle name="style1686673179848" xfId="12" xr:uid="{00000000-0005-0000-0000-00000B000000}"/>
    <cellStyle name="style1686673179942" xfId="13" xr:uid="{00000000-0005-0000-0000-00000C000000}"/>
    <cellStyle name="style1686673179990" xfId="15" xr:uid="{00000000-0005-0000-0000-00000D000000}"/>
    <cellStyle name="style1686673180085" xfId="17" xr:uid="{00000000-0005-0000-0000-00000E000000}"/>
    <cellStyle name="style1686673180133" xfId="18" xr:uid="{00000000-0005-0000-0000-00000F000000}"/>
    <cellStyle name="style1686673181445" xfId="11" xr:uid="{00000000-0005-0000-0000-000010000000}"/>
    <cellStyle name="style1686673181477" xfId="19" xr:uid="{00000000-0005-0000-0000-000011000000}"/>
    <cellStyle name="style1686673181948" xfId="14" xr:uid="{00000000-0005-0000-0000-000012000000}"/>
    <cellStyle name="style1686673182075" xfId="16" xr:uid="{00000000-0005-0000-0000-000013000000}"/>
    <cellStyle name="style1686842780048" xfId="20" xr:uid="{00000000-0005-0000-0000-000014000000}"/>
    <cellStyle name="style1686842780079" xfId="22" xr:uid="{00000000-0005-0000-0000-000015000000}"/>
    <cellStyle name="style1686842780161" xfId="23" xr:uid="{00000000-0005-0000-0000-000016000000}"/>
    <cellStyle name="style1686842780190" xfId="24" xr:uid="{00000000-0005-0000-0000-000017000000}"/>
    <cellStyle name="style1686842780268" xfId="26" xr:uid="{00000000-0005-0000-0000-000018000000}"/>
    <cellStyle name="style1686842780315" xfId="27" xr:uid="{00000000-0005-0000-0000-000019000000}"/>
    <cellStyle name="style1686842781622" xfId="21" xr:uid="{00000000-0005-0000-0000-00001A000000}"/>
    <cellStyle name="style1686842781654" xfId="28" xr:uid="{00000000-0005-0000-0000-00001B000000}"/>
    <cellStyle name="style1686842782132" xfId="25" xr:uid="{00000000-0005-0000-0000-00001C000000}"/>
    <cellStyle name="style1694553441457" xfId="29" xr:uid="{00000000-0005-0000-0000-00001D000000}"/>
    <cellStyle name="style1694553441489" xfId="31" xr:uid="{00000000-0005-0000-0000-00001E000000}"/>
    <cellStyle name="style1694553441520" xfId="33" xr:uid="{00000000-0005-0000-0000-00001F000000}"/>
    <cellStyle name="style1694553441551" xfId="34" xr:uid="{00000000-0005-0000-0000-000020000000}"/>
    <cellStyle name="style1694553441583" xfId="35" xr:uid="{00000000-0005-0000-0000-000021000000}"/>
    <cellStyle name="style1694553441615" xfId="38" xr:uid="{00000000-0005-0000-0000-000022000000}"/>
    <cellStyle name="style1694553441646" xfId="39" xr:uid="{00000000-0005-0000-0000-000023000000}"/>
    <cellStyle name="style1694553441677" xfId="40" xr:uid="{00000000-0005-0000-0000-000024000000}"/>
    <cellStyle name="style1694553441724" xfId="43" xr:uid="{00000000-0005-0000-0000-000025000000}"/>
    <cellStyle name="style1694553442658" xfId="30" xr:uid="{00000000-0005-0000-0000-000026000000}"/>
    <cellStyle name="style1694553442674" xfId="41" xr:uid="{00000000-0005-0000-0000-000027000000}"/>
    <cellStyle name="style1694553443006" xfId="32" xr:uid="{00000000-0005-0000-0000-000028000000}"/>
    <cellStyle name="style1694553443038" xfId="36" xr:uid="{00000000-0005-0000-0000-000029000000}"/>
    <cellStyle name="style1694553443069" xfId="37" xr:uid="{00000000-0005-0000-0000-00002A000000}"/>
    <cellStyle name="style1694553443101" xfId="42" xr:uid="{00000000-0005-0000-0000-00002B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AR44"/>
  <sheetViews>
    <sheetView tabSelected="1"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2012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3128680</v>
      </c>
      <c r="C15" s="2"/>
      <c r="D15" s="2">
        <v>5627308.0000000009</v>
      </c>
      <c r="E15" s="2"/>
      <c r="F15" s="2">
        <v>2153440</v>
      </c>
      <c r="G15" s="2"/>
      <c r="H15" s="2">
        <v>7857389.9999999981</v>
      </c>
      <c r="I15" s="2"/>
      <c r="J15" s="2">
        <v>0</v>
      </c>
      <c r="K15" s="2"/>
      <c r="L15" s="1">
        <f>B15+D15+F15+H15+J15</f>
        <v>18766818</v>
      </c>
      <c r="M15" s="13">
        <f>C15+E15+G15+I15+K15</f>
        <v>0</v>
      </c>
      <c r="N15" s="14">
        <f>L15+M15</f>
        <v>18766818</v>
      </c>
      <c r="P15" s="3" t="s">
        <v>12</v>
      </c>
      <c r="Q15" s="2">
        <v>985</v>
      </c>
      <c r="R15" s="2">
        <v>0</v>
      </c>
      <c r="S15" s="2">
        <v>1155</v>
      </c>
      <c r="T15" s="2">
        <v>0</v>
      </c>
      <c r="U15" s="2">
        <v>573</v>
      </c>
      <c r="V15" s="2">
        <v>0</v>
      </c>
      <c r="W15" s="2">
        <v>2455</v>
      </c>
      <c r="X15" s="2">
        <v>0</v>
      </c>
      <c r="Y15" s="2">
        <v>343</v>
      </c>
      <c r="Z15" s="2">
        <v>0</v>
      </c>
      <c r="AA15" s="1">
        <f>Q15+S15+U15+W15+Y15</f>
        <v>5511</v>
      </c>
      <c r="AB15" s="13">
        <f>R15+T15+V15+X15+Z15</f>
        <v>0</v>
      </c>
      <c r="AC15" s="14">
        <f>AA15+AB15</f>
        <v>5511</v>
      </c>
      <c r="AE15" s="3" t="s">
        <v>12</v>
      </c>
      <c r="AF15" s="2">
        <f>IFERROR(B15/Q15, "N.A.")</f>
        <v>3176.3248730964465</v>
      </c>
      <c r="AG15" s="2" t="str">
        <f t="shared" ref="AG15:AP19" si="0">IFERROR(C15/R15, "N.A.")</f>
        <v>N.A.</v>
      </c>
      <c r="AH15" s="2">
        <f t="shared" si="0"/>
        <v>4872.1281385281391</v>
      </c>
      <c r="AI15" s="2" t="str">
        <f t="shared" si="0"/>
        <v>N.A.</v>
      </c>
      <c r="AJ15" s="2">
        <f t="shared" si="0"/>
        <v>3758.1849912739967</v>
      </c>
      <c r="AK15" s="2" t="str">
        <f t="shared" si="0"/>
        <v>N.A.</v>
      </c>
      <c r="AL15" s="2">
        <f t="shared" si="0"/>
        <v>3200.5661914460279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3405.3380511703863</v>
      </c>
      <c r="AQ15" s="13" t="str">
        <f t="shared" ref="AQ15" si="1">IFERROR(M15/AB15, "N.A.")</f>
        <v>N.A.</v>
      </c>
      <c r="AR15" s="14">
        <f t="shared" ref="AR15" si="2">IFERROR(N15/AC15, "N.A.")</f>
        <v>3405.3380511703863</v>
      </c>
    </row>
    <row r="16" spans="1:44" ht="15" customHeight="1" thickBot="1" x14ac:dyDescent="0.3">
      <c r="A16" s="3" t="s">
        <v>13</v>
      </c>
      <c r="B16" s="2">
        <v>2780982</v>
      </c>
      <c r="C16" s="2">
        <v>392000</v>
      </c>
      <c r="D16" s="2"/>
      <c r="E16" s="2"/>
      <c r="F16" s="2"/>
      <c r="G16" s="2"/>
      <c r="H16" s="2"/>
      <c r="I16" s="2"/>
      <c r="J16" s="2"/>
      <c r="K16" s="2"/>
      <c r="L16" s="1">
        <f t="shared" ref="L16:L18" si="3">B16+D16+F16+H16+J16</f>
        <v>2780982</v>
      </c>
      <c r="M16" s="13">
        <f t="shared" ref="M16:M18" si="4">C16+E16+G16+I16+K16</f>
        <v>392000</v>
      </c>
      <c r="N16" s="14">
        <f t="shared" ref="N16:N18" si="5">L16+M16</f>
        <v>3172982</v>
      </c>
      <c r="P16" s="3" t="s">
        <v>13</v>
      </c>
      <c r="Q16" s="2">
        <v>1100</v>
      </c>
      <c r="R16" s="2">
        <v>98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A18" si="6">Q16+S16+U16+W16+Y16</f>
        <v>1100</v>
      </c>
      <c r="AB16" s="13">
        <f t="shared" ref="AB16:AB18" si="7">R16+T16+V16+X16+Z16</f>
        <v>98</v>
      </c>
      <c r="AC16" s="14">
        <f t="shared" ref="AC16:AC18" si="8">AA16+AB16</f>
        <v>1198</v>
      </c>
      <c r="AE16" s="3" t="s">
        <v>13</v>
      </c>
      <c r="AF16" s="2">
        <f t="shared" ref="AF16:AF19" si="9">IFERROR(B16/Q16, "N.A.")</f>
        <v>2528.1654545454544</v>
      </c>
      <c r="AG16" s="2">
        <f t="shared" si="0"/>
        <v>4000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ref="AP16:AP18" si="10">IFERROR(L16/AA16, "N.A.")</f>
        <v>2528.1654545454544</v>
      </c>
      <c r="AQ16" s="13">
        <f t="shared" ref="AQ16:AQ18" si="11">IFERROR(M16/AB16, "N.A.")</f>
        <v>4000</v>
      </c>
      <c r="AR16" s="14">
        <f t="shared" ref="AR16:AR18" si="12">IFERROR(N16/AC16, "N.A.")</f>
        <v>2648.5659432387311</v>
      </c>
    </row>
    <row r="17" spans="1:44" ht="15" customHeight="1" thickBot="1" x14ac:dyDescent="0.3">
      <c r="A17" s="3" t="s">
        <v>14</v>
      </c>
      <c r="B17" s="2">
        <v>15108380.000000002</v>
      </c>
      <c r="C17" s="2">
        <v>69804889.99999997</v>
      </c>
      <c r="D17" s="2">
        <v>8374679.9999999991</v>
      </c>
      <c r="E17" s="2"/>
      <c r="F17" s="2"/>
      <c r="G17" s="2">
        <v>3802799.9999999995</v>
      </c>
      <c r="H17" s="2"/>
      <c r="I17" s="2">
        <v>3451199.9999999995</v>
      </c>
      <c r="J17" s="2">
        <v>0</v>
      </c>
      <c r="K17" s="2"/>
      <c r="L17" s="1">
        <f t="shared" si="3"/>
        <v>23483060</v>
      </c>
      <c r="M17" s="13">
        <f t="shared" si="4"/>
        <v>77058889.99999997</v>
      </c>
      <c r="N17" s="14">
        <f t="shared" si="5"/>
        <v>100541949.99999997</v>
      </c>
      <c r="P17" s="3" t="s">
        <v>14</v>
      </c>
      <c r="Q17" s="2">
        <v>3366</v>
      </c>
      <c r="R17" s="2">
        <v>13212</v>
      </c>
      <c r="S17" s="2">
        <v>1224</v>
      </c>
      <c r="T17" s="2">
        <v>0</v>
      </c>
      <c r="U17" s="2">
        <v>0</v>
      </c>
      <c r="V17" s="2">
        <v>1424</v>
      </c>
      <c r="W17" s="2">
        <v>0</v>
      </c>
      <c r="X17" s="2">
        <v>557</v>
      </c>
      <c r="Y17" s="2">
        <v>292</v>
      </c>
      <c r="Z17" s="2">
        <v>0</v>
      </c>
      <c r="AA17" s="1">
        <f t="shared" si="6"/>
        <v>4882</v>
      </c>
      <c r="AB17" s="13">
        <f t="shared" si="7"/>
        <v>15193</v>
      </c>
      <c r="AC17" s="14">
        <f t="shared" si="8"/>
        <v>20075</v>
      </c>
      <c r="AE17" s="3" t="s">
        <v>14</v>
      </c>
      <c r="AF17" s="2">
        <f t="shared" si="9"/>
        <v>4488.5264408793828</v>
      </c>
      <c r="AG17" s="2">
        <f t="shared" si="0"/>
        <v>5283.4461095973338</v>
      </c>
      <c r="AH17" s="2">
        <f t="shared" si="0"/>
        <v>6842.0588235294108</v>
      </c>
      <c r="AI17" s="2" t="str">
        <f t="shared" si="0"/>
        <v>N.A.</v>
      </c>
      <c r="AJ17" s="2" t="str">
        <f t="shared" si="0"/>
        <v>N.A.</v>
      </c>
      <c r="AK17" s="2">
        <f t="shared" si="0"/>
        <v>2670.5056179775279</v>
      </c>
      <c r="AL17" s="2" t="str">
        <f t="shared" si="0"/>
        <v>N.A.</v>
      </c>
      <c r="AM17" s="2">
        <f t="shared" si="0"/>
        <v>6196.0502692998198</v>
      </c>
      <c r="AN17" s="2">
        <f t="shared" si="0"/>
        <v>0</v>
      </c>
      <c r="AO17" s="2" t="str">
        <f t="shared" si="0"/>
        <v>N.A.</v>
      </c>
      <c r="AP17" s="15">
        <f t="shared" si="10"/>
        <v>4810.1310938140105</v>
      </c>
      <c r="AQ17" s="13">
        <f t="shared" si="11"/>
        <v>5071.9996050812852</v>
      </c>
      <c r="AR17" s="14">
        <f t="shared" si="12"/>
        <v>5008.3163138231621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>
        <v>472140</v>
      </c>
      <c r="I18" s="2"/>
      <c r="J18" s="2"/>
      <c r="K18" s="2"/>
      <c r="L18" s="1">
        <f t="shared" si="3"/>
        <v>472140</v>
      </c>
      <c r="M18" s="13">
        <f t="shared" si="4"/>
        <v>0</v>
      </c>
      <c r="N18" s="14">
        <f t="shared" si="5"/>
        <v>472140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183</v>
      </c>
      <c r="X18" s="2">
        <v>0</v>
      </c>
      <c r="Y18" s="2">
        <v>0</v>
      </c>
      <c r="Z18" s="2">
        <v>0</v>
      </c>
      <c r="AA18" s="1">
        <f t="shared" si="6"/>
        <v>183</v>
      </c>
      <c r="AB18" s="13">
        <f t="shared" si="7"/>
        <v>0</v>
      </c>
      <c r="AC18" s="17">
        <f t="shared" si="8"/>
        <v>183</v>
      </c>
      <c r="AE18" s="3" t="s">
        <v>15</v>
      </c>
      <c r="AF18" s="2" t="str">
        <f t="shared" si="9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>
        <f t="shared" si="0"/>
        <v>2580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10"/>
        <v>2580</v>
      </c>
      <c r="AQ18" s="13" t="str">
        <f t="shared" si="11"/>
        <v>N.A.</v>
      </c>
      <c r="AR18" s="14">
        <f t="shared" si="12"/>
        <v>2580</v>
      </c>
    </row>
    <row r="19" spans="1:44" ht="15" customHeight="1" thickBot="1" x14ac:dyDescent="0.3">
      <c r="A19" s="4" t="s">
        <v>16</v>
      </c>
      <c r="B19" s="2">
        <v>21018042.000000004</v>
      </c>
      <c r="C19" s="2">
        <v>70196890</v>
      </c>
      <c r="D19" s="2">
        <v>14001987.999999998</v>
      </c>
      <c r="E19" s="2"/>
      <c r="F19" s="2">
        <v>2153440</v>
      </c>
      <c r="G19" s="2">
        <v>3802799.9999999995</v>
      </c>
      <c r="H19" s="2">
        <v>8329529.9999999991</v>
      </c>
      <c r="I19" s="2">
        <v>3451199.9999999995</v>
      </c>
      <c r="J19" s="2">
        <v>0</v>
      </c>
      <c r="K19" s="2"/>
      <c r="L19" s="1">
        <f t="shared" ref="L19" si="13">B19+D19+F19+H19+J19</f>
        <v>45503000</v>
      </c>
      <c r="M19" s="13">
        <f t="shared" ref="M19" si="14">C19+E19+G19+I19+K19</f>
        <v>77450890</v>
      </c>
      <c r="N19" s="17">
        <f t="shared" ref="N19" si="15">L19+M19</f>
        <v>122953890</v>
      </c>
      <c r="P19" s="4" t="s">
        <v>16</v>
      </c>
      <c r="Q19" s="2">
        <v>5451</v>
      </c>
      <c r="R19" s="2">
        <v>13310</v>
      </c>
      <c r="S19" s="2">
        <v>2379</v>
      </c>
      <c r="T19" s="2">
        <v>0</v>
      </c>
      <c r="U19" s="2">
        <v>573</v>
      </c>
      <c r="V19" s="2">
        <v>1424</v>
      </c>
      <c r="W19" s="2">
        <v>2638</v>
      </c>
      <c r="X19" s="2">
        <v>557</v>
      </c>
      <c r="Y19" s="2">
        <v>635</v>
      </c>
      <c r="Z19" s="2">
        <v>0</v>
      </c>
      <c r="AA19" s="1">
        <f t="shared" ref="AA19" si="16">Q19+S19+U19+W19+Y19</f>
        <v>11676</v>
      </c>
      <c r="AB19" s="13">
        <f t="shared" ref="AB19" si="17">R19+T19+V19+X19+Z19</f>
        <v>15291</v>
      </c>
      <c r="AC19" s="14">
        <f t="shared" ref="AC19" si="18">AA19+AB19</f>
        <v>26967</v>
      </c>
      <c r="AE19" s="4" t="s">
        <v>16</v>
      </c>
      <c r="AF19" s="2">
        <f t="shared" si="9"/>
        <v>3855.813979086407</v>
      </c>
      <c r="AG19" s="2">
        <f t="shared" si="0"/>
        <v>5273.9962434259951</v>
      </c>
      <c r="AH19" s="2">
        <f t="shared" si="0"/>
        <v>5885.6612021857918</v>
      </c>
      <c r="AI19" s="2" t="str">
        <f t="shared" si="0"/>
        <v>N.A.</v>
      </c>
      <c r="AJ19" s="2">
        <f t="shared" si="0"/>
        <v>3758.1849912739967</v>
      </c>
      <c r="AK19" s="2">
        <f t="shared" si="0"/>
        <v>2670.5056179775279</v>
      </c>
      <c r="AL19" s="2">
        <f t="shared" si="0"/>
        <v>3157.5170583775584</v>
      </c>
      <c r="AM19" s="2">
        <f t="shared" si="0"/>
        <v>6196.0502692998198</v>
      </c>
      <c r="AN19" s="2">
        <f t="shared" si="0"/>
        <v>0</v>
      </c>
      <c r="AO19" s="2" t="str">
        <f t="shared" si="0"/>
        <v>N.A.</v>
      </c>
      <c r="AP19" s="15">
        <f t="shared" ref="AP19" si="19">IFERROR(L19/AA19, "N.A.")</f>
        <v>3897.1394313120932</v>
      </c>
      <c r="AQ19" s="13">
        <f t="shared" ref="AQ19" si="20">IFERROR(M19/AB19, "N.A.")</f>
        <v>5065.129160944346</v>
      </c>
      <c r="AR19" s="14">
        <f t="shared" ref="AR19" si="21">IFERROR(N19/AC19, "N.A.")</f>
        <v>4559.4204027144287</v>
      </c>
    </row>
    <row r="20" spans="1:44" ht="15" customHeight="1" thickBot="1" x14ac:dyDescent="0.3">
      <c r="A20" s="5" t="s">
        <v>0</v>
      </c>
      <c r="B20" s="24">
        <f>B19+C19</f>
        <v>91214932</v>
      </c>
      <c r="C20" s="26"/>
      <c r="D20" s="24">
        <f>D19+E19</f>
        <v>14001987.999999998</v>
      </c>
      <c r="E20" s="26"/>
      <c r="F20" s="24">
        <f>F19+G19</f>
        <v>5956240</v>
      </c>
      <c r="G20" s="26"/>
      <c r="H20" s="24">
        <f>H19+I19</f>
        <v>11780729.999999998</v>
      </c>
      <c r="I20" s="26"/>
      <c r="J20" s="24">
        <f>J19+K19</f>
        <v>0</v>
      </c>
      <c r="K20" s="26"/>
      <c r="L20" s="24">
        <f>L19+M19</f>
        <v>122953890</v>
      </c>
      <c r="M20" s="25"/>
      <c r="N20" s="18">
        <f>B20+D20+F20+H20+J20</f>
        <v>122953890</v>
      </c>
      <c r="P20" s="5" t="s">
        <v>0</v>
      </c>
      <c r="Q20" s="24">
        <f>Q19+R19</f>
        <v>18761</v>
      </c>
      <c r="R20" s="26"/>
      <c r="S20" s="24">
        <f>S19+T19</f>
        <v>2379</v>
      </c>
      <c r="T20" s="26"/>
      <c r="U20" s="24">
        <f>U19+V19</f>
        <v>1997</v>
      </c>
      <c r="V20" s="26"/>
      <c r="W20" s="24">
        <f>W19+X19</f>
        <v>3195</v>
      </c>
      <c r="X20" s="26"/>
      <c r="Y20" s="24">
        <f>Y19+Z19</f>
        <v>635</v>
      </c>
      <c r="Z20" s="26"/>
      <c r="AA20" s="24">
        <f>AA19+AB19</f>
        <v>26967</v>
      </c>
      <c r="AB20" s="26"/>
      <c r="AC20" s="19">
        <f>Q20+S20+U20+W20+Y20</f>
        <v>26967</v>
      </c>
      <c r="AE20" s="5" t="s">
        <v>0</v>
      </c>
      <c r="AF20" s="27">
        <f>IFERROR(B20/Q20,"N.A.")</f>
        <v>4861.9440328340706</v>
      </c>
      <c r="AG20" s="28"/>
      <c r="AH20" s="27">
        <f>IFERROR(D20/S20,"N.A.")</f>
        <v>5885.6612021857918</v>
      </c>
      <c r="AI20" s="28"/>
      <c r="AJ20" s="27">
        <f>IFERROR(F20/U20,"N.A.")</f>
        <v>2982.5938908362546</v>
      </c>
      <c r="AK20" s="28"/>
      <c r="AL20" s="27">
        <f>IFERROR(H20/W20,"N.A.")</f>
        <v>3687.2394366197177</v>
      </c>
      <c r="AM20" s="28"/>
      <c r="AN20" s="27">
        <f>IFERROR(J20/Y20,"N.A.")</f>
        <v>0</v>
      </c>
      <c r="AO20" s="28"/>
      <c r="AP20" s="27">
        <f>IFERROR(L20/AA20,"N.A.")</f>
        <v>4559.4204027144287</v>
      </c>
      <c r="AQ20" s="28"/>
      <c r="AR20" s="16">
        <f>IFERROR(N20/AC20, "N.A.")</f>
        <v>4559.4204027144287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2377040</v>
      </c>
      <c r="C27" s="2"/>
      <c r="D27" s="2">
        <v>4780208</v>
      </c>
      <c r="E27" s="2"/>
      <c r="F27" s="2">
        <v>2153440</v>
      </c>
      <c r="G27" s="2"/>
      <c r="H27" s="2">
        <v>6519040.0000000009</v>
      </c>
      <c r="I27" s="2"/>
      <c r="J27" s="2"/>
      <c r="K27" s="2"/>
      <c r="L27" s="1">
        <f>B27+D27+F27+H27+J27</f>
        <v>15829728</v>
      </c>
      <c r="M27" s="13">
        <f>C27+E27+G27+I27+K27</f>
        <v>0</v>
      </c>
      <c r="N27" s="14">
        <f>L27+M27</f>
        <v>15829728</v>
      </c>
      <c r="P27" s="3" t="s">
        <v>12</v>
      </c>
      <c r="Q27" s="2">
        <v>693</v>
      </c>
      <c r="R27" s="2">
        <v>0</v>
      </c>
      <c r="S27" s="2">
        <v>862</v>
      </c>
      <c r="T27" s="2">
        <v>0</v>
      </c>
      <c r="U27" s="2">
        <v>573</v>
      </c>
      <c r="V27" s="2">
        <v>0</v>
      </c>
      <c r="W27" s="2">
        <v>1866</v>
      </c>
      <c r="X27" s="2">
        <v>0</v>
      </c>
      <c r="Y27" s="2">
        <v>0</v>
      </c>
      <c r="Z27" s="2">
        <v>0</v>
      </c>
      <c r="AA27" s="1">
        <f>Q27+S27+U27+W27+Y27</f>
        <v>3994</v>
      </c>
      <c r="AB27" s="13">
        <f>R27+T27+V27+X27+Z27</f>
        <v>0</v>
      </c>
      <c r="AC27" s="14">
        <f>AA27+AB27</f>
        <v>3994</v>
      </c>
      <c r="AE27" s="3" t="s">
        <v>12</v>
      </c>
      <c r="AF27" s="2">
        <f>IFERROR(B27/Q27, "N.A.")</f>
        <v>3430.0721500721502</v>
      </c>
      <c r="AG27" s="2" t="str">
        <f t="shared" ref="AG27:AG31" si="22">IFERROR(C27/R27, "N.A.")</f>
        <v>N.A.</v>
      </c>
      <c r="AH27" s="2">
        <f t="shared" ref="AH27:AH31" si="23">IFERROR(D27/S27, "N.A.")</f>
        <v>5545.4849187935033</v>
      </c>
      <c r="AI27" s="2" t="str">
        <f t="shared" ref="AI27:AI31" si="24">IFERROR(E27/T27, "N.A.")</f>
        <v>N.A.</v>
      </c>
      <c r="AJ27" s="2">
        <f t="shared" ref="AJ27:AJ31" si="25">IFERROR(F27/U27, "N.A.")</f>
        <v>3758.1849912739967</v>
      </c>
      <c r="AK27" s="2" t="str">
        <f t="shared" ref="AK27:AK31" si="26">IFERROR(G27/V27, "N.A.")</f>
        <v>N.A.</v>
      </c>
      <c r="AL27" s="2">
        <f t="shared" ref="AL27:AL31" si="27">IFERROR(H27/W27, "N.A.")</f>
        <v>3493.5905680600217</v>
      </c>
      <c r="AM27" s="2" t="str">
        <f t="shared" ref="AM27:AM31" si="28">IFERROR(I27/X27, "N.A.")</f>
        <v>N.A.</v>
      </c>
      <c r="AN27" s="2" t="str">
        <f t="shared" ref="AN27:AN31" si="29">IFERROR(J27/Y27, "N.A.")</f>
        <v>N.A.</v>
      </c>
      <c r="AO27" s="2" t="str">
        <f t="shared" ref="AO27:AO31" si="30">IFERROR(K27/Z27, "N.A.")</f>
        <v>N.A.</v>
      </c>
      <c r="AP27" s="15">
        <f t="shared" ref="AP27:AP30" si="31">IFERROR(L27/AA27, "N.A.")</f>
        <v>3963.3770655983976</v>
      </c>
      <c r="AQ27" s="13" t="str">
        <f t="shared" ref="AQ27:AQ30" si="32">IFERROR(M27/AB27, "N.A.")</f>
        <v>N.A.</v>
      </c>
      <c r="AR27" s="14">
        <f t="shared" ref="AR27:AR30" si="33">IFERROR(N27/AC27, "N.A.")</f>
        <v>3963.3770655983976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L30" si="34">B28+D28+F28+H28+J28</f>
        <v>0</v>
      </c>
      <c r="M28" s="13">
        <f t="shared" ref="M28:M30" si="35">C28+E28+G28+I28+K28</f>
        <v>0</v>
      </c>
      <c r="N28" s="14">
        <f t="shared" ref="N28:N30" si="36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A30" si="37">Q28+S28+U28+W28+Y28</f>
        <v>0</v>
      </c>
      <c r="AB28" s="13">
        <f t="shared" ref="AB28:AB30" si="38">R28+T28+V28+X28+Z28</f>
        <v>0</v>
      </c>
      <c r="AC28" s="14">
        <f t="shared" ref="AC28:AC30" si="39">AA28+AB28</f>
        <v>0</v>
      </c>
      <c r="AE28" s="3" t="s">
        <v>13</v>
      </c>
      <c r="AF28" s="2" t="str">
        <f t="shared" ref="AF28:AF31" si="40">IFERROR(B28/Q28, "N.A.")</f>
        <v>N.A.</v>
      </c>
      <c r="AG28" s="2" t="str">
        <f t="shared" si="22"/>
        <v>N.A.</v>
      </c>
      <c r="AH28" s="2" t="str">
        <f t="shared" si="23"/>
        <v>N.A.</v>
      </c>
      <c r="AI28" s="2" t="str">
        <f t="shared" si="24"/>
        <v>N.A.</v>
      </c>
      <c r="AJ28" s="2" t="str">
        <f t="shared" si="25"/>
        <v>N.A.</v>
      </c>
      <c r="AK28" s="2" t="str">
        <f t="shared" si="26"/>
        <v>N.A.</v>
      </c>
      <c r="AL28" s="2" t="str">
        <f t="shared" si="27"/>
        <v>N.A.</v>
      </c>
      <c r="AM28" s="2" t="str">
        <f t="shared" si="28"/>
        <v>N.A.</v>
      </c>
      <c r="AN28" s="2" t="str">
        <f t="shared" si="29"/>
        <v>N.A.</v>
      </c>
      <c r="AO28" s="2" t="str">
        <f t="shared" si="30"/>
        <v>N.A.</v>
      </c>
      <c r="AP28" s="15" t="str">
        <f t="shared" si="31"/>
        <v>N.A.</v>
      </c>
      <c r="AQ28" s="13" t="str">
        <f t="shared" si="32"/>
        <v>N.A.</v>
      </c>
      <c r="AR28" s="14" t="str">
        <f t="shared" si="33"/>
        <v>N.A.</v>
      </c>
    </row>
    <row r="29" spans="1:44" ht="15" customHeight="1" thickBot="1" x14ac:dyDescent="0.3">
      <c r="A29" s="3" t="s">
        <v>14</v>
      </c>
      <c r="B29" s="2">
        <v>7786409.9999999991</v>
      </c>
      <c r="C29" s="2">
        <v>40322600</v>
      </c>
      <c r="D29" s="2">
        <v>6351960</v>
      </c>
      <c r="E29" s="2"/>
      <c r="F29" s="2"/>
      <c r="G29" s="2">
        <v>3802800</v>
      </c>
      <c r="H29" s="2"/>
      <c r="I29" s="2">
        <v>2712000</v>
      </c>
      <c r="J29" s="2"/>
      <c r="K29" s="2"/>
      <c r="L29" s="1">
        <f t="shared" si="34"/>
        <v>14138370</v>
      </c>
      <c r="M29" s="13">
        <f t="shared" si="35"/>
        <v>46837400</v>
      </c>
      <c r="N29" s="14">
        <f t="shared" si="36"/>
        <v>60975770</v>
      </c>
      <c r="P29" s="3" t="s">
        <v>14</v>
      </c>
      <c r="Q29" s="2">
        <v>1454</v>
      </c>
      <c r="R29" s="2">
        <v>7675</v>
      </c>
      <c r="S29" s="2">
        <v>834</v>
      </c>
      <c r="T29" s="2">
        <v>0</v>
      </c>
      <c r="U29" s="2">
        <v>0</v>
      </c>
      <c r="V29" s="2">
        <v>1158</v>
      </c>
      <c r="W29" s="2">
        <v>0</v>
      </c>
      <c r="X29" s="2">
        <v>292</v>
      </c>
      <c r="Y29" s="2">
        <v>0</v>
      </c>
      <c r="Z29" s="2">
        <v>0</v>
      </c>
      <c r="AA29" s="1">
        <f t="shared" si="37"/>
        <v>2288</v>
      </c>
      <c r="AB29" s="13">
        <f t="shared" si="38"/>
        <v>9125</v>
      </c>
      <c r="AC29" s="14">
        <f t="shared" si="39"/>
        <v>11413</v>
      </c>
      <c r="AE29" s="3" t="s">
        <v>14</v>
      </c>
      <c r="AF29" s="2">
        <f t="shared" si="40"/>
        <v>5355.1650618982112</v>
      </c>
      <c r="AG29" s="2">
        <f t="shared" si="22"/>
        <v>5253.7589576547234</v>
      </c>
      <c r="AH29" s="2">
        <f t="shared" si="23"/>
        <v>7616.258992805755</v>
      </c>
      <c r="AI29" s="2" t="str">
        <f t="shared" si="24"/>
        <v>N.A.</v>
      </c>
      <c r="AJ29" s="2" t="str">
        <f t="shared" si="25"/>
        <v>N.A.</v>
      </c>
      <c r="AK29" s="2">
        <f t="shared" si="26"/>
        <v>3283.9378238341969</v>
      </c>
      <c r="AL29" s="2" t="str">
        <f t="shared" si="27"/>
        <v>N.A.</v>
      </c>
      <c r="AM29" s="2">
        <f t="shared" si="28"/>
        <v>9287.6712328767117</v>
      </c>
      <c r="AN29" s="2" t="str">
        <f t="shared" si="29"/>
        <v>N.A.</v>
      </c>
      <c r="AO29" s="2" t="str">
        <f t="shared" si="30"/>
        <v>N.A.</v>
      </c>
      <c r="AP29" s="15">
        <f t="shared" si="31"/>
        <v>6179.3575174825173</v>
      </c>
      <c r="AQ29" s="13">
        <f t="shared" si="32"/>
        <v>5132.8657534246577</v>
      </c>
      <c r="AR29" s="14">
        <f t="shared" si="33"/>
        <v>5342.6592482257074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>
        <v>472140</v>
      </c>
      <c r="I30" s="2"/>
      <c r="J30" s="2"/>
      <c r="K30" s="2"/>
      <c r="L30" s="1">
        <f t="shared" si="34"/>
        <v>472140</v>
      </c>
      <c r="M30" s="13">
        <f t="shared" si="35"/>
        <v>0</v>
      </c>
      <c r="N30" s="14">
        <f t="shared" si="36"/>
        <v>472140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183</v>
      </c>
      <c r="X30" s="2">
        <v>0</v>
      </c>
      <c r="Y30" s="2">
        <v>0</v>
      </c>
      <c r="Z30" s="2">
        <v>0</v>
      </c>
      <c r="AA30" s="1">
        <f t="shared" si="37"/>
        <v>183</v>
      </c>
      <c r="AB30" s="13">
        <f t="shared" si="38"/>
        <v>0</v>
      </c>
      <c r="AC30" s="17">
        <f t="shared" si="39"/>
        <v>183</v>
      </c>
      <c r="AE30" s="3" t="s">
        <v>15</v>
      </c>
      <c r="AF30" s="2" t="str">
        <f t="shared" si="40"/>
        <v>N.A.</v>
      </c>
      <c r="AG30" s="2" t="str">
        <f t="shared" si="22"/>
        <v>N.A.</v>
      </c>
      <c r="AH30" s="2" t="str">
        <f t="shared" si="23"/>
        <v>N.A.</v>
      </c>
      <c r="AI30" s="2" t="str">
        <f t="shared" si="24"/>
        <v>N.A.</v>
      </c>
      <c r="AJ30" s="2" t="str">
        <f t="shared" si="25"/>
        <v>N.A.</v>
      </c>
      <c r="AK30" s="2" t="str">
        <f t="shared" si="26"/>
        <v>N.A.</v>
      </c>
      <c r="AL30" s="2">
        <f t="shared" si="27"/>
        <v>2580</v>
      </c>
      <c r="AM30" s="2" t="str">
        <f t="shared" si="28"/>
        <v>N.A.</v>
      </c>
      <c r="AN30" s="2" t="str">
        <f t="shared" si="29"/>
        <v>N.A.</v>
      </c>
      <c r="AO30" s="2" t="str">
        <f t="shared" si="30"/>
        <v>N.A.</v>
      </c>
      <c r="AP30" s="15">
        <f t="shared" si="31"/>
        <v>2580</v>
      </c>
      <c r="AQ30" s="13" t="str">
        <f t="shared" si="32"/>
        <v>N.A.</v>
      </c>
      <c r="AR30" s="14">
        <f t="shared" si="33"/>
        <v>2580</v>
      </c>
    </row>
    <row r="31" spans="1:44" ht="15" customHeight="1" thickBot="1" x14ac:dyDescent="0.3">
      <c r="A31" s="4" t="s">
        <v>16</v>
      </c>
      <c r="B31" s="2">
        <v>10163450</v>
      </c>
      <c r="C31" s="2">
        <v>40322600</v>
      </c>
      <c r="D31" s="2">
        <v>11132168</v>
      </c>
      <c r="E31" s="2"/>
      <c r="F31" s="2">
        <v>2153440</v>
      </c>
      <c r="G31" s="2">
        <v>3802800</v>
      </c>
      <c r="H31" s="2">
        <v>6991179.9999999991</v>
      </c>
      <c r="I31" s="2">
        <v>2712000</v>
      </c>
      <c r="J31" s="2"/>
      <c r="K31" s="2"/>
      <c r="L31" s="1">
        <f t="shared" ref="L31" si="41">B31+D31+F31+H31+J31</f>
        <v>30440238</v>
      </c>
      <c r="M31" s="13">
        <f t="shared" ref="M31" si="42">C31+E31+G31+I31+K31</f>
        <v>46837400</v>
      </c>
      <c r="N31" s="17">
        <f t="shared" ref="N31" si="43">L31+M31</f>
        <v>77277638</v>
      </c>
      <c r="P31" s="4" t="s">
        <v>16</v>
      </c>
      <c r="Q31" s="2">
        <v>2147</v>
      </c>
      <c r="R31" s="2">
        <v>7675</v>
      </c>
      <c r="S31" s="2">
        <v>1696</v>
      </c>
      <c r="T31" s="2">
        <v>0</v>
      </c>
      <c r="U31" s="2">
        <v>573</v>
      </c>
      <c r="V31" s="2">
        <v>1158</v>
      </c>
      <c r="W31" s="2">
        <v>2049</v>
      </c>
      <c r="X31" s="2">
        <v>292</v>
      </c>
      <c r="Y31" s="2">
        <v>0</v>
      </c>
      <c r="Z31" s="2">
        <v>0</v>
      </c>
      <c r="AA31" s="1">
        <f t="shared" ref="AA31" si="44">Q31+S31+U31+W31+Y31</f>
        <v>6465</v>
      </c>
      <c r="AB31" s="13">
        <f t="shared" ref="AB31" si="45">R31+T31+V31+X31+Z31</f>
        <v>9125</v>
      </c>
      <c r="AC31" s="14">
        <f t="shared" ref="AC31" si="46">AA31+AB31</f>
        <v>15590</v>
      </c>
      <c r="AE31" s="4" t="s">
        <v>16</v>
      </c>
      <c r="AF31" s="2">
        <f t="shared" si="40"/>
        <v>4733.7913367489518</v>
      </c>
      <c r="AG31" s="2">
        <f t="shared" si="22"/>
        <v>5253.7589576547234</v>
      </c>
      <c r="AH31" s="2">
        <f t="shared" si="23"/>
        <v>6563.7783018867922</v>
      </c>
      <c r="AI31" s="2" t="str">
        <f t="shared" si="24"/>
        <v>N.A.</v>
      </c>
      <c r="AJ31" s="2">
        <f t="shared" si="25"/>
        <v>3758.1849912739967</v>
      </c>
      <c r="AK31" s="2">
        <f t="shared" si="26"/>
        <v>3283.9378238341969</v>
      </c>
      <c r="AL31" s="2">
        <f t="shared" si="27"/>
        <v>3411.9960956564173</v>
      </c>
      <c r="AM31" s="2">
        <f t="shared" si="28"/>
        <v>9287.6712328767117</v>
      </c>
      <c r="AN31" s="2" t="str">
        <f t="shared" si="29"/>
        <v>N.A.</v>
      </c>
      <c r="AO31" s="2" t="str">
        <f t="shared" si="30"/>
        <v>N.A.</v>
      </c>
      <c r="AP31" s="15">
        <f t="shared" ref="AP31" si="47">IFERROR(L31/AA31, "N.A.")</f>
        <v>4708.466821345708</v>
      </c>
      <c r="AQ31" s="13">
        <f t="shared" ref="AQ31" si="48">IFERROR(M31/AB31, "N.A.")</f>
        <v>5132.8657534246577</v>
      </c>
      <c r="AR31" s="14">
        <f t="shared" ref="AR31" si="49">IFERROR(N31/AC31, "N.A.")</f>
        <v>4956.8722257857598</v>
      </c>
    </row>
    <row r="32" spans="1:44" ht="15" customHeight="1" thickBot="1" x14ac:dyDescent="0.3">
      <c r="A32" s="5" t="s">
        <v>0</v>
      </c>
      <c r="B32" s="24">
        <f>B31+C31</f>
        <v>50486050</v>
      </c>
      <c r="C32" s="26"/>
      <c r="D32" s="24">
        <f>D31+E31</f>
        <v>11132168</v>
      </c>
      <c r="E32" s="26"/>
      <c r="F32" s="24">
        <f>F31+G31</f>
        <v>5956240</v>
      </c>
      <c r="G32" s="26"/>
      <c r="H32" s="24">
        <f>H31+I31</f>
        <v>9703180</v>
      </c>
      <c r="I32" s="26"/>
      <c r="J32" s="24">
        <f>J31+K31</f>
        <v>0</v>
      </c>
      <c r="K32" s="26"/>
      <c r="L32" s="24">
        <f>L31+M31</f>
        <v>77277638</v>
      </c>
      <c r="M32" s="25"/>
      <c r="N32" s="18">
        <f>B32+D32+F32+H32+J32</f>
        <v>77277638</v>
      </c>
      <c r="P32" s="5" t="s">
        <v>0</v>
      </c>
      <c r="Q32" s="24">
        <f>Q31+R31</f>
        <v>9822</v>
      </c>
      <c r="R32" s="26"/>
      <c r="S32" s="24">
        <f>S31+T31</f>
        <v>1696</v>
      </c>
      <c r="T32" s="26"/>
      <c r="U32" s="24">
        <f>U31+V31</f>
        <v>1731</v>
      </c>
      <c r="V32" s="26"/>
      <c r="W32" s="24">
        <f>W31+X31</f>
        <v>2341</v>
      </c>
      <c r="X32" s="26"/>
      <c r="Y32" s="24">
        <f>Y31+Z31</f>
        <v>0</v>
      </c>
      <c r="Z32" s="26"/>
      <c r="AA32" s="24">
        <f>AA31+AB31</f>
        <v>15590</v>
      </c>
      <c r="AB32" s="26"/>
      <c r="AC32" s="19">
        <f>Q32+S32+U32+W32+Y32</f>
        <v>15590</v>
      </c>
      <c r="AE32" s="5" t="s">
        <v>0</v>
      </c>
      <c r="AF32" s="27">
        <f>IFERROR(B32/Q32,"N.A.")</f>
        <v>5140.0987578904496</v>
      </c>
      <c r="AG32" s="28"/>
      <c r="AH32" s="27">
        <f>IFERROR(D32/S32,"N.A.")</f>
        <v>6563.7783018867922</v>
      </c>
      <c r="AI32" s="28"/>
      <c r="AJ32" s="27">
        <f>IFERROR(F32/U32,"N.A.")</f>
        <v>3440.9243212016177</v>
      </c>
      <c r="AK32" s="28"/>
      <c r="AL32" s="27">
        <f>IFERROR(H32/W32,"N.A.")</f>
        <v>4144.8868005126014</v>
      </c>
      <c r="AM32" s="28"/>
      <c r="AN32" s="27" t="str">
        <f>IFERROR(J32/Y32,"N.A.")</f>
        <v>N.A.</v>
      </c>
      <c r="AO32" s="28"/>
      <c r="AP32" s="27">
        <f>IFERROR(L32/AA32,"N.A.")</f>
        <v>4956.8722257857598</v>
      </c>
      <c r="AQ32" s="28"/>
      <c r="AR32" s="16">
        <f>IFERROR(N32/AC32, "N.A.")</f>
        <v>4956.8722257857598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751640.00000000012</v>
      </c>
      <c r="C39" s="2"/>
      <c r="D39" s="2">
        <v>847100</v>
      </c>
      <c r="E39" s="2"/>
      <c r="F39" s="2"/>
      <c r="G39" s="2"/>
      <c r="H39" s="2">
        <v>1338350</v>
      </c>
      <c r="I39" s="2"/>
      <c r="J39" s="2">
        <v>0</v>
      </c>
      <c r="K39" s="2"/>
      <c r="L39" s="1">
        <f>B39+D39+F39+H39+J39</f>
        <v>2937090</v>
      </c>
      <c r="M39" s="13">
        <f>C39+E39+G39+I39+K39</f>
        <v>0</v>
      </c>
      <c r="N39" s="14">
        <f>L39+M39</f>
        <v>2937090</v>
      </c>
      <c r="P39" s="3" t="s">
        <v>12</v>
      </c>
      <c r="Q39" s="2">
        <v>292</v>
      </c>
      <c r="R39" s="2">
        <v>0</v>
      </c>
      <c r="S39" s="2">
        <v>293</v>
      </c>
      <c r="T39" s="2">
        <v>0</v>
      </c>
      <c r="U39" s="2">
        <v>0</v>
      </c>
      <c r="V39" s="2">
        <v>0</v>
      </c>
      <c r="W39" s="2">
        <v>589</v>
      </c>
      <c r="X39" s="2">
        <v>0</v>
      </c>
      <c r="Y39" s="2">
        <v>343</v>
      </c>
      <c r="Z39" s="2">
        <v>0</v>
      </c>
      <c r="AA39" s="1">
        <f>Q39+S39+U39+W39+Y39</f>
        <v>1517</v>
      </c>
      <c r="AB39" s="13">
        <f>R39+T39+V39+X39+Z39</f>
        <v>0</v>
      </c>
      <c r="AC39" s="14">
        <f>AA39+AB39</f>
        <v>1517</v>
      </c>
      <c r="AE39" s="3" t="s">
        <v>12</v>
      </c>
      <c r="AF39" s="2">
        <f>IFERROR(B39/Q39, "N.A.")</f>
        <v>2574.1095890410961</v>
      </c>
      <c r="AG39" s="2" t="str">
        <f t="shared" ref="AG39:AG43" si="50">IFERROR(C39/R39, "N.A.")</f>
        <v>N.A.</v>
      </c>
      <c r="AH39" s="2">
        <f t="shared" ref="AH39:AH43" si="51">IFERROR(D39/S39, "N.A.")</f>
        <v>2891.1262798634812</v>
      </c>
      <c r="AI39" s="2" t="str">
        <f t="shared" ref="AI39:AI43" si="52">IFERROR(E39/T39, "N.A.")</f>
        <v>N.A.</v>
      </c>
      <c r="AJ39" s="2" t="str">
        <f t="shared" ref="AJ39:AJ43" si="53">IFERROR(F39/U39, "N.A.")</f>
        <v>N.A.</v>
      </c>
      <c r="AK39" s="2" t="str">
        <f t="shared" ref="AK39:AK43" si="54">IFERROR(G39/V39, "N.A.")</f>
        <v>N.A.</v>
      </c>
      <c r="AL39" s="2">
        <f t="shared" ref="AL39:AL43" si="55">IFERROR(H39/W39, "N.A.")</f>
        <v>2272.2410865874363</v>
      </c>
      <c r="AM39" s="2" t="str">
        <f t="shared" ref="AM39:AM43" si="56">IFERROR(I39/X39, "N.A.")</f>
        <v>N.A.</v>
      </c>
      <c r="AN39" s="2">
        <f t="shared" ref="AN39:AN43" si="57">IFERROR(J39/Y39, "N.A.")</f>
        <v>0</v>
      </c>
      <c r="AO39" s="2" t="str">
        <f t="shared" ref="AO39:AO43" si="58">IFERROR(K39/Z39, "N.A.")</f>
        <v>N.A.</v>
      </c>
      <c r="AP39" s="15">
        <f t="shared" ref="AP39:AP42" si="59">IFERROR(L39/AA39, "N.A.")</f>
        <v>1936.1173368490442</v>
      </c>
      <c r="AQ39" s="13" t="str">
        <f t="shared" ref="AQ39:AQ42" si="60">IFERROR(M39/AB39, "N.A.")</f>
        <v>N.A.</v>
      </c>
      <c r="AR39" s="14">
        <f t="shared" ref="AR39:AR42" si="61">IFERROR(N39/AC39, "N.A.")</f>
        <v>1936.1173368490442</v>
      </c>
    </row>
    <row r="40" spans="1:44" ht="15" customHeight="1" thickBot="1" x14ac:dyDescent="0.3">
      <c r="A40" s="3" t="s">
        <v>13</v>
      </c>
      <c r="B40" s="2">
        <v>2780982</v>
      </c>
      <c r="C40" s="2">
        <v>392000</v>
      </c>
      <c r="D40" s="2"/>
      <c r="E40" s="2"/>
      <c r="F40" s="2"/>
      <c r="G40" s="2"/>
      <c r="H40" s="2"/>
      <c r="I40" s="2"/>
      <c r="J40" s="2"/>
      <c r="K40" s="2"/>
      <c r="L40" s="1">
        <f t="shared" ref="L40:L42" si="62">B40+D40+F40+H40+J40</f>
        <v>2780982</v>
      </c>
      <c r="M40" s="13">
        <f t="shared" ref="M40:M42" si="63">C40+E40+G40+I40+K40</f>
        <v>392000</v>
      </c>
      <c r="N40" s="14">
        <f t="shared" ref="N40:N42" si="64">L40+M40</f>
        <v>3172982</v>
      </c>
      <c r="P40" s="3" t="s">
        <v>13</v>
      </c>
      <c r="Q40" s="2">
        <v>1100</v>
      </c>
      <c r="R40" s="2">
        <v>98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A42" si="65">Q40+S40+U40+W40+Y40</f>
        <v>1100</v>
      </c>
      <c r="AB40" s="13">
        <f t="shared" ref="AB40:AB42" si="66">R40+T40+V40+X40+Z40</f>
        <v>98</v>
      </c>
      <c r="AC40" s="14">
        <f t="shared" ref="AC40:AC42" si="67">AA40+AB40</f>
        <v>1198</v>
      </c>
      <c r="AE40" s="3" t="s">
        <v>13</v>
      </c>
      <c r="AF40" s="2">
        <f t="shared" ref="AF40:AF43" si="68">IFERROR(B40/Q40, "N.A.")</f>
        <v>2528.1654545454544</v>
      </c>
      <c r="AG40" s="2">
        <f t="shared" si="50"/>
        <v>4000</v>
      </c>
      <c r="AH40" s="2" t="str">
        <f t="shared" si="51"/>
        <v>N.A.</v>
      </c>
      <c r="AI40" s="2" t="str">
        <f t="shared" si="52"/>
        <v>N.A.</v>
      </c>
      <c r="AJ40" s="2" t="str">
        <f t="shared" si="53"/>
        <v>N.A.</v>
      </c>
      <c r="AK40" s="2" t="str">
        <f t="shared" si="54"/>
        <v>N.A.</v>
      </c>
      <c r="AL40" s="2" t="str">
        <f t="shared" si="55"/>
        <v>N.A.</v>
      </c>
      <c r="AM40" s="2" t="str">
        <f t="shared" si="56"/>
        <v>N.A.</v>
      </c>
      <c r="AN40" s="2" t="str">
        <f t="shared" si="57"/>
        <v>N.A.</v>
      </c>
      <c r="AO40" s="2" t="str">
        <f t="shared" si="58"/>
        <v>N.A.</v>
      </c>
      <c r="AP40" s="15">
        <f t="shared" si="59"/>
        <v>2528.1654545454544</v>
      </c>
      <c r="AQ40" s="13">
        <f t="shared" si="60"/>
        <v>4000</v>
      </c>
      <c r="AR40" s="14">
        <f t="shared" si="61"/>
        <v>2648.5659432387311</v>
      </c>
    </row>
    <row r="41" spans="1:44" ht="15" customHeight="1" thickBot="1" x14ac:dyDescent="0.3">
      <c r="A41" s="3" t="s">
        <v>14</v>
      </c>
      <c r="B41" s="2">
        <v>7321970</v>
      </c>
      <c r="C41" s="2">
        <v>29482290.000000004</v>
      </c>
      <c r="D41" s="2">
        <v>2022720.0000000002</v>
      </c>
      <c r="E41" s="2"/>
      <c r="F41" s="2"/>
      <c r="G41" s="2">
        <v>0</v>
      </c>
      <c r="H41" s="2"/>
      <c r="I41" s="2">
        <v>739200</v>
      </c>
      <c r="J41" s="2">
        <v>0</v>
      </c>
      <c r="K41" s="2"/>
      <c r="L41" s="1">
        <f t="shared" si="62"/>
        <v>9344690</v>
      </c>
      <c r="M41" s="13">
        <f t="shared" si="63"/>
        <v>30221490.000000004</v>
      </c>
      <c r="N41" s="14">
        <f t="shared" si="64"/>
        <v>39566180</v>
      </c>
      <c r="P41" s="3" t="s">
        <v>14</v>
      </c>
      <c r="Q41" s="2">
        <v>1912</v>
      </c>
      <c r="R41" s="2">
        <v>5537</v>
      </c>
      <c r="S41" s="2">
        <v>390</v>
      </c>
      <c r="T41" s="2">
        <v>0</v>
      </c>
      <c r="U41" s="2">
        <v>0</v>
      </c>
      <c r="V41" s="2">
        <v>266</v>
      </c>
      <c r="W41" s="2">
        <v>0</v>
      </c>
      <c r="X41" s="2">
        <v>265</v>
      </c>
      <c r="Y41" s="2">
        <v>292</v>
      </c>
      <c r="Z41" s="2">
        <v>0</v>
      </c>
      <c r="AA41" s="1">
        <f t="shared" si="65"/>
        <v>2594</v>
      </c>
      <c r="AB41" s="13">
        <f t="shared" si="66"/>
        <v>6068</v>
      </c>
      <c r="AC41" s="14">
        <f t="shared" si="67"/>
        <v>8662</v>
      </c>
      <c r="AE41" s="3" t="s">
        <v>14</v>
      </c>
      <c r="AF41" s="2">
        <f t="shared" si="68"/>
        <v>3829.4822175732215</v>
      </c>
      <c r="AG41" s="2">
        <f t="shared" si="50"/>
        <v>5324.5963518150629</v>
      </c>
      <c r="AH41" s="2">
        <f t="shared" si="51"/>
        <v>5186.461538461539</v>
      </c>
      <c r="AI41" s="2" t="str">
        <f t="shared" si="52"/>
        <v>N.A.</v>
      </c>
      <c r="AJ41" s="2" t="str">
        <f t="shared" si="53"/>
        <v>N.A.</v>
      </c>
      <c r="AK41" s="2">
        <f t="shared" si="54"/>
        <v>0</v>
      </c>
      <c r="AL41" s="2" t="str">
        <f t="shared" si="55"/>
        <v>N.A.</v>
      </c>
      <c r="AM41" s="2">
        <f t="shared" si="56"/>
        <v>2789.433962264151</v>
      </c>
      <c r="AN41" s="2">
        <f t="shared" si="57"/>
        <v>0</v>
      </c>
      <c r="AO41" s="2" t="str">
        <f t="shared" si="58"/>
        <v>N.A.</v>
      </c>
      <c r="AP41" s="15">
        <f t="shared" si="59"/>
        <v>3602.4248265227448</v>
      </c>
      <c r="AQ41" s="13">
        <f t="shared" si="60"/>
        <v>4980.4696769940674</v>
      </c>
      <c r="AR41" s="14">
        <f t="shared" si="61"/>
        <v>4567.7880397136923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62"/>
        <v>0</v>
      </c>
      <c r="M42" s="13">
        <f t="shared" si="63"/>
        <v>0</v>
      </c>
      <c r="N42" s="14">
        <f t="shared" si="64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65"/>
        <v>0</v>
      </c>
      <c r="AB42" s="13">
        <f t="shared" si="66"/>
        <v>0</v>
      </c>
      <c r="AC42" s="14">
        <f t="shared" si="67"/>
        <v>0</v>
      </c>
      <c r="AE42" s="3" t="s">
        <v>15</v>
      </c>
      <c r="AF42" s="2" t="str">
        <f t="shared" si="68"/>
        <v>N.A.</v>
      </c>
      <c r="AG42" s="2" t="str">
        <f t="shared" si="50"/>
        <v>N.A.</v>
      </c>
      <c r="AH42" s="2" t="str">
        <f t="shared" si="51"/>
        <v>N.A.</v>
      </c>
      <c r="AI42" s="2" t="str">
        <f t="shared" si="52"/>
        <v>N.A.</v>
      </c>
      <c r="AJ42" s="2" t="str">
        <f t="shared" si="53"/>
        <v>N.A.</v>
      </c>
      <c r="AK42" s="2" t="str">
        <f t="shared" si="54"/>
        <v>N.A.</v>
      </c>
      <c r="AL42" s="2" t="str">
        <f t="shared" si="55"/>
        <v>N.A.</v>
      </c>
      <c r="AM42" s="2" t="str">
        <f t="shared" si="56"/>
        <v>N.A.</v>
      </c>
      <c r="AN42" s="2" t="str">
        <f t="shared" si="57"/>
        <v>N.A.</v>
      </c>
      <c r="AO42" s="2" t="str">
        <f t="shared" si="58"/>
        <v>N.A.</v>
      </c>
      <c r="AP42" s="15" t="str">
        <f t="shared" si="59"/>
        <v>N.A.</v>
      </c>
      <c r="AQ42" s="13" t="str">
        <f t="shared" si="60"/>
        <v>N.A.</v>
      </c>
      <c r="AR42" s="14" t="str">
        <f t="shared" si="61"/>
        <v>N.A.</v>
      </c>
    </row>
    <row r="43" spans="1:44" ht="15" customHeight="1" thickBot="1" x14ac:dyDescent="0.3">
      <c r="A43" s="4" t="s">
        <v>16</v>
      </c>
      <c r="B43" s="2">
        <v>10854592</v>
      </c>
      <c r="C43" s="2">
        <v>29874290.000000004</v>
      </c>
      <c r="D43" s="2">
        <v>2869820</v>
      </c>
      <c r="E43" s="2"/>
      <c r="F43" s="2"/>
      <c r="G43" s="2">
        <v>0</v>
      </c>
      <c r="H43" s="2">
        <v>1338350</v>
      </c>
      <c r="I43" s="2">
        <v>739200</v>
      </c>
      <c r="J43" s="2">
        <v>0</v>
      </c>
      <c r="K43" s="2"/>
      <c r="L43" s="1">
        <f t="shared" ref="L43" si="69">B43+D43+F43+H43+J43</f>
        <v>15062762</v>
      </c>
      <c r="M43" s="13">
        <f t="shared" ref="M43" si="70">C43+E43+G43+I43+K43</f>
        <v>30613490.000000004</v>
      </c>
      <c r="N43" s="17">
        <f t="shared" ref="N43" si="71">L43+M43</f>
        <v>45676252</v>
      </c>
      <c r="P43" s="4" t="s">
        <v>16</v>
      </c>
      <c r="Q43" s="2">
        <v>3304</v>
      </c>
      <c r="R43" s="2">
        <v>5635</v>
      </c>
      <c r="S43" s="2">
        <v>683</v>
      </c>
      <c r="T43" s="2">
        <v>0</v>
      </c>
      <c r="U43" s="2">
        <v>0</v>
      </c>
      <c r="V43" s="2">
        <v>266</v>
      </c>
      <c r="W43" s="2">
        <v>589</v>
      </c>
      <c r="X43" s="2">
        <v>265</v>
      </c>
      <c r="Y43" s="2">
        <v>635</v>
      </c>
      <c r="Z43" s="2">
        <v>0</v>
      </c>
      <c r="AA43" s="1">
        <f t="shared" ref="AA43" si="72">Q43+S43+U43+W43+Y43</f>
        <v>5211</v>
      </c>
      <c r="AB43" s="13">
        <f t="shared" ref="AB43" si="73">R43+T43+V43+X43+Z43</f>
        <v>6166</v>
      </c>
      <c r="AC43" s="17">
        <f t="shared" ref="AC43" si="74">AA43+AB43</f>
        <v>11377</v>
      </c>
      <c r="AE43" s="4" t="s">
        <v>16</v>
      </c>
      <c r="AF43" s="2">
        <f t="shared" si="68"/>
        <v>3285.2881355932204</v>
      </c>
      <c r="AG43" s="2">
        <f t="shared" si="50"/>
        <v>5301.5598935226271</v>
      </c>
      <c r="AH43" s="2">
        <f t="shared" si="51"/>
        <v>4201.7862371888723</v>
      </c>
      <c r="AI43" s="2" t="str">
        <f t="shared" si="52"/>
        <v>N.A.</v>
      </c>
      <c r="AJ43" s="2" t="str">
        <f t="shared" si="53"/>
        <v>N.A.</v>
      </c>
      <c r="AK43" s="2">
        <f t="shared" si="54"/>
        <v>0</v>
      </c>
      <c r="AL43" s="2">
        <f t="shared" si="55"/>
        <v>2272.2410865874363</v>
      </c>
      <c r="AM43" s="2">
        <f t="shared" si="56"/>
        <v>2789.433962264151</v>
      </c>
      <c r="AN43" s="2">
        <f t="shared" si="57"/>
        <v>0</v>
      </c>
      <c r="AO43" s="2" t="str">
        <f t="shared" si="58"/>
        <v>N.A.</v>
      </c>
      <c r="AP43" s="15">
        <f t="shared" ref="AP43" si="75">IFERROR(L43/AA43, "N.A.")</f>
        <v>2890.5703319900213</v>
      </c>
      <c r="AQ43" s="13">
        <f t="shared" ref="AQ43" si="76">IFERROR(M43/AB43, "N.A.")</f>
        <v>4964.8864742134292</v>
      </c>
      <c r="AR43" s="14">
        <f t="shared" ref="AR43" si="77">IFERROR(N43/AC43, "N.A.")</f>
        <v>4014.7887843895578</v>
      </c>
    </row>
    <row r="44" spans="1:44" ht="15" customHeight="1" thickBot="1" x14ac:dyDescent="0.3">
      <c r="A44" s="5" t="s">
        <v>0</v>
      </c>
      <c r="B44" s="24">
        <f>B43+C43</f>
        <v>40728882</v>
      </c>
      <c r="C44" s="26"/>
      <c r="D44" s="24">
        <f>D43+E43</f>
        <v>2869820</v>
      </c>
      <c r="E44" s="26"/>
      <c r="F44" s="24">
        <f>F43+G43</f>
        <v>0</v>
      </c>
      <c r="G44" s="26"/>
      <c r="H44" s="24">
        <f>H43+I43</f>
        <v>2077550</v>
      </c>
      <c r="I44" s="26"/>
      <c r="J44" s="24">
        <f>J43+K43</f>
        <v>0</v>
      </c>
      <c r="K44" s="26"/>
      <c r="L44" s="24">
        <f>L43+M43</f>
        <v>45676252</v>
      </c>
      <c r="M44" s="25"/>
      <c r="N44" s="18">
        <f>B44+D44+F44+H44+J44</f>
        <v>45676252</v>
      </c>
      <c r="P44" s="5" t="s">
        <v>0</v>
      </c>
      <c r="Q44" s="24">
        <f>Q43+R43</f>
        <v>8939</v>
      </c>
      <c r="R44" s="26"/>
      <c r="S44" s="24">
        <f>S43+T43</f>
        <v>683</v>
      </c>
      <c r="T44" s="26"/>
      <c r="U44" s="24">
        <f>U43+V43</f>
        <v>266</v>
      </c>
      <c r="V44" s="26"/>
      <c r="W44" s="24">
        <f>W43+X43</f>
        <v>854</v>
      </c>
      <c r="X44" s="26"/>
      <c r="Y44" s="24">
        <f>Y43+Z43</f>
        <v>635</v>
      </c>
      <c r="Z44" s="26"/>
      <c r="AA44" s="24">
        <f>AA43+AB43</f>
        <v>11377</v>
      </c>
      <c r="AB44" s="25"/>
      <c r="AC44" s="18">
        <f>Q44+S44+U44+W44+Y44</f>
        <v>11377</v>
      </c>
      <c r="AE44" s="5" t="s">
        <v>0</v>
      </c>
      <c r="AF44" s="27">
        <f>IFERROR(B44/Q44,"N.A.")</f>
        <v>4556.3130104038482</v>
      </c>
      <c r="AG44" s="28"/>
      <c r="AH44" s="27">
        <f>IFERROR(D44/S44,"N.A.")</f>
        <v>4201.7862371888723</v>
      </c>
      <c r="AI44" s="28"/>
      <c r="AJ44" s="27">
        <f>IFERROR(F44/U44,"N.A.")</f>
        <v>0</v>
      </c>
      <c r="AK44" s="28"/>
      <c r="AL44" s="27">
        <f>IFERROR(H44/W44,"N.A.")</f>
        <v>2432.7283372365341</v>
      </c>
      <c r="AM44" s="28"/>
      <c r="AN44" s="27">
        <f>IFERROR(J44/Y44,"N.A.")</f>
        <v>0</v>
      </c>
      <c r="AO44" s="28"/>
      <c r="AP44" s="27">
        <f>IFERROR(L44/AA44,"N.A.")</f>
        <v>4014.7887843895578</v>
      </c>
      <c r="AQ44" s="28"/>
      <c r="AR44" s="16">
        <f>IFERROR(N44/AC44, "N.A.")</f>
        <v>4014.7887843895578</v>
      </c>
    </row>
  </sheetData>
  <mergeCells count="144">
    <mergeCell ref="A11:A14"/>
    <mergeCell ref="B13:C13"/>
    <mergeCell ref="D13:E13"/>
    <mergeCell ref="B12:E12"/>
    <mergeCell ref="F12:G13"/>
    <mergeCell ref="H12:I13"/>
    <mergeCell ref="J12:K13"/>
    <mergeCell ref="B11:M11"/>
    <mergeCell ref="N11:N14"/>
    <mergeCell ref="L12:M13"/>
    <mergeCell ref="B20:C20"/>
    <mergeCell ref="D20:E20"/>
    <mergeCell ref="F20:G20"/>
    <mergeCell ref="H20:I20"/>
    <mergeCell ref="J20:K20"/>
    <mergeCell ref="B32:C32"/>
    <mergeCell ref="D32:E32"/>
    <mergeCell ref="F32:G32"/>
    <mergeCell ref="H32:I32"/>
    <mergeCell ref="J32:K32"/>
    <mergeCell ref="A23:A26"/>
    <mergeCell ref="B23:M23"/>
    <mergeCell ref="N23:N26"/>
    <mergeCell ref="B24:E24"/>
    <mergeCell ref="F24:G25"/>
    <mergeCell ref="H24:I25"/>
    <mergeCell ref="J24:K25"/>
    <mergeCell ref="L24:M25"/>
    <mergeCell ref="B25:C25"/>
    <mergeCell ref="D25:E25"/>
    <mergeCell ref="B44:C44"/>
    <mergeCell ref="D44:E44"/>
    <mergeCell ref="F44:G44"/>
    <mergeCell ref="H44:I44"/>
    <mergeCell ref="J44:K44"/>
    <mergeCell ref="A35:A38"/>
    <mergeCell ref="B35:M35"/>
    <mergeCell ref="N35:N38"/>
    <mergeCell ref="B36:E36"/>
    <mergeCell ref="F36:G37"/>
    <mergeCell ref="H36:I37"/>
    <mergeCell ref="J36:K37"/>
    <mergeCell ref="L36:M37"/>
    <mergeCell ref="B37:C37"/>
    <mergeCell ref="D37:E37"/>
    <mergeCell ref="Q20:R20"/>
    <mergeCell ref="S20:T20"/>
    <mergeCell ref="U20:V20"/>
    <mergeCell ref="W20:X20"/>
    <mergeCell ref="Y20:Z20"/>
    <mergeCell ref="P11:P14"/>
    <mergeCell ref="Q11:AB11"/>
    <mergeCell ref="AC11:AC14"/>
    <mergeCell ref="Q12:T12"/>
    <mergeCell ref="U12:V13"/>
    <mergeCell ref="W12:X13"/>
    <mergeCell ref="Y12:Z13"/>
    <mergeCell ref="AA12:AB13"/>
    <mergeCell ref="Q13:R13"/>
    <mergeCell ref="S13:T13"/>
    <mergeCell ref="Q32:R32"/>
    <mergeCell ref="S32:T32"/>
    <mergeCell ref="U32:V32"/>
    <mergeCell ref="W32:X32"/>
    <mergeCell ref="Y32:Z32"/>
    <mergeCell ref="P23:P26"/>
    <mergeCell ref="Q23:AB23"/>
    <mergeCell ref="AC23:AC26"/>
    <mergeCell ref="Q24:T24"/>
    <mergeCell ref="U24:V25"/>
    <mergeCell ref="W24:X25"/>
    <mergeCell ref="Y24:Z25"/>
    <mergeCell ref="AA24:AB25"/>
    <mergeCell ref="Q25:R25"/>
    <mergeCell ref="S25:T25"/>
    <mergeCell ref="Q35:AB35"/>
    <mergeCell ref="AC35:AC38"/>
    <mergeCell ref="Q36:T36"/>
    <mergeCell ref="U36:V37"/>
    <mergeCell ref="W36:X37"/>
    <mergeCell ref="Y36:Z37"/>
    <mergeCell ref="AA36:AB37"/>
    <mergeCell ref="Q37:R37"/>
    <mergeCell ref="S37:T37"/>
    <mergeCell ref="AE11:AE14"/>
    <mergeCell ref="AF11:AQ11"/>
    <mergeCell ref="AR11:AR14"/>
    <mergeCell ref="AF12:AI12"/>
    <mergeCell ref="AJ12:AK13"/>
    <mergeCell ref="AL12:AM13"/>
    <mergeCell ref="AN12:AO13"/>
    <mergeCell ref="AP12:AQ13"/>
    <mergeCell ref="AF13:AG13"/>
    <mergeCell ref="AH13:AI13"/>
    <mergeCell ref="AR23:AR26"/>
    <mergeCell ref="AF24:AI24"/>
    <mergeCell ref="AJ24:AK25"/>
    <mergeCell ref="AL24:AM25"/>
    <mergeCell ref="AN24:AO25"/>
    <mergeCell ref="AP24:AQ25"/>
    <mergeCell ref="AF25:AG25"/>
    <mergeCell ref="AH25:AI25"/>
    <mergeCell ref="AF20:AG20"/>
    <mergeCell ref="AH20:AI20"/>
    <mergeCell ref="AJ20:AK20"/>
    <mergeCell ref="AL20:AM20"/>
    <mergeCell ref="AN20:AO20"/>
    <mergeCell ref="AR35:AR38"/>
    <mergeCell ref="AF36:AI36"/>
    <mergeCell ref="AJ36:AK37"/>
    <mergeCell ref="AL36:AM37"/>
    <mergeCell ref="AN36:AO37"/>
    <mergeCell ref="AP36:AQ37"/>
    <mergeCell ref="AF37:AG37"/>
    <mergeCell ref="AH37:AI37"/>
    <mergeCell ref="AF32:AG32"/>
    <mergeCell ref="AH32:AI32"/>
    <mergeCell ref="AJ32:AK32"/>
    <mergeCell ref="AL32:AM32"/>
    <mergeCell ref="AN32:AO32"/>
    <mergeCell ref="L20:M20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AE35:AE38"/>
    <mergeCell ref="AF35:AQ35"/>
    <mergeCell ref="AE23:AE26"/>
    <mergeCell ref="AF23:AQ23"/>
    <mergeCell ref="Q44:R44"/>
    <mergeCell ref="S44:T44"/>
    <mergeCell ref="U44:V44"/>
    <mergeCell ref="W44:X44"/>
    <mergeCell ref="Y44:Z44"/>
    <mergeCell ref="P35:P38"/>
  </mergeCell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10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2012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1">
        <f>B15+D15+F15+H15+J15</f>
        <v>0</v>
      </c>
      <c r="M15" s="13">
        <f>C15+E15+G15+I15+K15</f>
        <v>0</v>
      </c>
      <c r="N15" s="14">
        <f>L15+M15</f>
        <v>0</v>
      </c>
      <c r="P15" s="3" t="s">
        <v>12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1">
        <f>Q15+S15+U15+W15+Y15</f>
        <v>0</v>
      </c>
      <c r="AB15" s="13">
        <f>R15+T15+V15+X15+Z15</f>
        <v>0</v>
      </c>
      <c r="AC15" s="14">
        <f>AA15+AB15</f>
        <v>0</v>
      </c>
      <c r="AE15" s="3" t="s">
        <v>12</v>
      </c>
      <c r="AF15" s="2" t="str">
        <f>IFERROR(B15/Q15, "N.A.")</f>
        <v>N.A.</v>
      </c>
      <c r="AG15" s="2" t="str">
        <f t="shared" ref="AG15:AR19" si="0">IFERROR(C15/R15, "N.A.")</f>
        <v>N.A.</v>
      </c>
      <c r="AH15" s="2" t="str">
        <f t="shared" si="0"/>
        <v>N.A.</v>
      </c>
      <c r="AI15" s="2" t="str">
        <f t="shared" si="0"/>
        <v>N.A.</v>
      </c>
      <c r="AJ15" s="2" t="str">
        <f t="shared" si="0"/>
        <v>N.A.</v>
      </c>
      <c r="AK15" s="2" t="str">
        <f t="shared" si="0"/>
        <v>N.A.</v>
      </c>
      <c r="AL15" s="2" t="str">
        <f t="shared" si="0"/>
        <v>N.A.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 t="str">
        <f t="shared" si="0"/>
        <v>N.A.</v>
      </c>
      <c r="AQ15" s="13" t="str">
        <f t="shared" si="0"/>
        <v>N.A.</v>
      </c>
      <c r="AR15" s="14" t="str">
        <f t="shared" si="0"/>
        <v>N.A.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0</v>
      </c>
      <c r="M16" s="13">
        <f t="shared" si="1"/>
        <v>0</v>
      </c>
      <c r="N16" s="14">
        <f t="shared" ref="N16:N18" si="2">L16+M16</f>
        <v>0</v>
      </c>
      <c r="P16" s="3" t="s">
        <v>13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1">
        <f t="shared" ref="AA16:AB18" si="3">Q16+S16+U16+W16+Y16</f>
        <v>0</v>
      </c>
      <c r="AB16" s="13">
        <f t="shared" si="3"/>
        <v>0</v>
      </c>
      <c r="AC16" s="14">
        <f t="shared" ref="AC16:AC18" si="4">AA16+AB16</f>
        <v>0</v>
      </c>
      <c r="AE16" s="3" t="s">
        <v>13</v>
      </c>
      <c r="AF16" s="2" t="str">
        <f t="shared" ref="AF16:AF19" si="5">IFERROR(B16/Q16, "N.A.")</f>
        <v>N.A.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 t="str">
        <f t="shared" si="0"/>
        <v>N.A.</v>
      </c>
      <c r="AQ16" s="13" t="str">
        <f t="shared" si="0"/>
        <v>N.A.</v>
      </c>
      <c r="AR16" s="14" t="str">
        <f t="shared" si="0"/>
        <v>N.A.</v>
      </c>
    </row>
    <row r="17" spans="1:44" ht="15" customHeight="1" thickBot="1" x14ac:dyDescent="0.3">
      <c r="A17" s="3" t="s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1">
        <f t="shared" si="1"/>
        <v>0</v>
      </c>
      <c r="M17" s="13">
        <f t="shared" si="1"/>
        <v>0</v>
      </c>
      <c r="N17" s="14">
        <f t="shared" si="2"/>
        <v>0</v>
      </c>
      <c r="P17" s="3" t="s">
        <v>14</v>
      </c>
      <c r="Q17" s="2"/>
      <c r="R17" s="2"/>
      <c r="S17" s="2"/>
      <c r="T17" s="2"/>
      <c r="U17" s="2"/>
      <c r="V17" s="2"/>
      <c r="W17" s="2"/>
      <c r="X17" s="2"/>
      <c r="Y17" s="2"/>
      <c r="Z17" s="2"/>
      <c r="AA17" s="1">
        <f t="shared" si="3"/>
        <v>0</v>
      </c>
      <c r="AB17" s="13">
        <f t="shared" si="3"/>
        <v>0</v>
      </c>
      <c r="AC17" s="14">
        <f t="shared" si="4"/>
        <v>0</v>
      </c>
      <c r="AE17" s="3" t="s">
        <v>14</v>
      </c>
      <c r="AF17" s="2" t="str">
        <f t="shared" si="5"/>
        <v>N.A.</v>
      </c>
      <c r="AG17" s="2" t="str">
        <f t="shared" si="0"/>
        <v>N.A.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 t="str">
        <f t="shared" si="0"/>
        <v>N.A.</v>
      </c>
      <c r="AL17" s="2" t="str">
        <f t="shared" si="0"/>
        <v>N.A.</v>
      </c>
      <c r="AM17" s="2" t="str">
        <f t="shared" si="0"/>
        <v>N.A.</v>
      </c>
      <c r="AN17" s="2" t="str">
        <f t="shared" si="0"/>
        <v>N.A.</v>
      </c>
      <c r="AO17" s="2" t="str">
        <f t="shared" si="0"/>
        <v>N.A.</v>
      </c>
      <c r="AP17" s="15" t="str">
        <f t="shared" si="0"/>
        <v>N.A.</v>
      </c>
      <c r="AQ17" s="13" t="str">
        <f t="shared" si="0"/>
        <v>N.A.</v>
      </c>
      <c r="AR17" s="14" t="str">
        <f t="shared" si="0"/>
        <v>N.A.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1"/>
        <v>0</v>
      </c>
      <c r="M18" s="13">
        <f t="shared" si="1"/>
        <v>0</v>
      </c>
      <c r="N18" s="14">
        <f t="shared" si="2"/>
        <v>0</v>
      </c>
      <c r="P18" s="3" t="s">
        <v>15</v>
      </c>
      <c r="Q18" s="2"/>
      <c r="R18" s="2"/>
      <c r="S18" s="2"/>
      <c r="T18" s="2"/>
      <c r="U18" s="2"/>
      <c r="V18" s="2"/>
      <c r="W18" s="2"/>
      <c r="X18" s="2"/>
      <c r="Y18" s="2"/>
      <c r="Z18" s="2"/>
      <c r="AA18" s="1">
        <f t="shared" si="3"/>
        <v>0</v>
      </c>
      <c r="AB18" s="13">
        <f t="shared" si="3"/>
        <v>0</v>
      </c>
      <c r="AC18" s="17">
        <f t="shared" si="4"/>
        <v>0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 t="str">
        <f t="shared" si="0"/>
        <v>N.A.</v>
      </c>
      <c r="AQ18" s="13" t="str">
        <f t="shared" si="0"/>
        <v>N.A.</v>
      </c>
      <c r="AR18" s="14" t="str">
        <f t="shared" si="0"/>
        <v>N.A.</v>
      </c>
    </row>
    <row r="19" spans="1:44" ht="15" customHeight="1" thickBot="1" x14ac:dyDescent="0.3">
      <c r="A19" s="4" t="s">
        <v>16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1">
        <f t="shared" ref="L19" si="6">B19+D19+F19+H19+J19</f>
        <v>0</v>
      </c>
      <c r="M19" s="13">
        <f t="shared" ref="M19" si="7">C19+E19+G19+I19+K19</f>
        <v>0</v>
      </c>
      <c r="N19" s="17">
        <f t="shared" ref="N19" si="8">L19+M19</f>
        <v>0</v>
      </c>
      <c r="P19" s="4" t="s">
        <v>16</v>
      </c>
      <c r="Q19" s="2"/>
      <c r="R19" s="2"/>
      <c r="S19" s="2"/>
      <c r="T19" s="2"/>
      <c r="U19" s="2"/>
      <c r="V19" s="2"/>
      <c r="W19" s="2"/>
      <c r="X19" s="2"/>
      <c r="Y19" s="2"/>
      <c r="Z19" s="2"/>
      <c r="AA19" s="1">
        <f t="shared" ref="AA19" si="9">Q19+S19+U19+W19+Y19</f>
        <v>0</v>
      </c>
      <c r="AB19" s="13">
        <f t="shared" ref="AB19" si="10">R19+T19+V19+X19+Z19</f>
        <v>0</v>
      </c>
      <c r="AC19" s="14">
        <f t="shared" ref="AC19" si="11">AA19+AB19</f>
        <v>0</v>
      </c>
      <c r="AE19" s="4" t="s">
        <v>16</v>
      </c>
      <c r="AF19" s="2" t="str">
        <f t="shared" si="5"/>
        <v>N.A.</v>
      </c>
      <c r="AG19" s="2" t="str">
        <f t="shared" si="0"/>
        <v>N.A.</v>
      </c>
      <c r="AH19" s="2" t="str">
        <f t="shared" si="0"/>
        <v>N.A.</v>
      </c>
      <c r="AI19" s="2" t="str">
        <f t="shared" si="0"/>
        <v>N.A.</v>
      </c>
      <c r="AJ19" s="2" t="str">
        <f t="shared" si="0"/>
        <v>N.A.</v>
      </c>
      <c r="AK19" s="2" t="str">
        <f t="shared" si="0"/>
        <v>N.A.</v>
      </c>
      <c r="AL19" s="2" t="str">
        <f t="shared" si="0"/>
        <v>N.A.</v>
      </c>
      <c r="AM19" s="2" t="str">
        <f t="shared" si="0"/>
        <v>N.A.</v>
      </c>
      <c r="AN19" s="2" t="str">
        <f t="shared" si="0"/>
        <v>N.A.</v>
      </c>
      <c r="AO19" s="2" t="str">
        <f t="shared" si="0"/>
        <v>N.A.</v>
      </c>
      <c r="AP19" s="15" t="str">
        <f t="shared" ref="AP19" si="12">IFERROR(L19/AA19, "N.A.")</f>
        <v>N.A.</v>
      </c>
      <c r="AQ19" s="13" t="str">
        <f t="shared" ref="AQ19" si="13">IFERROR(M19/AB19, "N.A.")</f>
        <v>N.A.</v>
      </c>
      <c r="AR19" s="14" t="str">
        <f t="shared" ref="AR19" si="14">IFERROR(N19/AC19, "N.A.")</f>
        <v>N.A.</v>
      </c>
    </row>
    <row r="20" spans="1:44" ht="15" customHeight="1" thickBot="1" x14ac:dyDescent="0.3">
      <c r="A20" s="5" t="s">
        <v>0</v>
      </c>
      <c r="B20" s="24">
        <f>B19+C19</f>
        <v>0</v>
      </c>
      <c r="C20" s="26"/>
      <c r="D20" s="24">
        <f>D19+E19</f>
        <v>0</v>
      </c>
      <c r="E20" s="26"/>
      <c r="F20" s="24">
        <f>F19+G19</f>
        <v>0</v>
      </c>
      <c r="G20" s="26"/>
      <c r="H20" s="24">
        <f>H19+I19</f>
        <v>0</v>
      </c>
      <c r="I20" s="26"/>
      <c r="J20" s="24">
        <f>J19+K19</f>
        <v>0</v>
      </c>
      <c r="K20" s="26"/>
      <c r="L20" s="24">
        <f>L19+M19</f>
        <v>0</v>
      </c>
      <c r="M20" s="25"/>
      <c r="N20" s="18">
        <f>B20+D20+F20+H20+J20</f>
        <v>0</v>
      </c>
      <c r="P20" s="5" t="s">
        <v>0</v>
      </c>
      <c r="Q20" s="24">
        <f>Q19+R19</f>
        <v>0</v>
      </c>
      <c r="R20" s="26"/>
      <c r="S20" s="24">
        <f>S19+T19</f>
        <v>0</v>
      </c>
      <c r="T20" s="26"/>
      <c r="U20" s="24">
        <f>U19+V19</f>
        <v>0</v>
      </c>
      <c r="V20" s="26"/>
      <c r="W20" s="24">
        <f>W19+X19</f>
        <v>0</v>
      </c>
      <c r="X20" s="26"/>
      <c r="Y20" s="24">
        <f>Y19+Z19</f>
        <v>0</v>
      </c>
      <c r="Z20" s="26"/>
      <c r="AA20" s="24">
        <f>AA19+AB19</f>
        <v>0</v>
      </c>
      <c r="AB20" s="26"/>
      <c r="AC20" s="19">
        <f>Q20+S20+U20+W20+Y20</f>
        <v>0</v>
      </c>
      <c r="AE20" s="5" t="s">
        <v>0</v>
      </c>
      <c r="AF20" s="27" t="str">
        <f>IFERROR(B20/Q20,"N.A.")</f>
        <v>N.A.</v>
      </c>
      <c r="AG20" s="28"/>
      <c r="AH20" s="27" t="str">
        <f>IFERROR(D20/S20,"N.A.")</f>
        <v>N.A.</v>
      </c>
      <c r="AI20" s="28"/>
      <c r="AJ20" s="27" t="str">
        <f>IFERROR(F20/U20,"N.A.")</f>
        <v>N.A.</v>
      </c>
      <c r="AK20" s="28"/>
      <c r="AL20" s="27" t="str">
        <f>IFERROR(H20/W20,"N.A.")</f>
        <v>N.A.</v>
      </c>
      <c r="AM20" s="28"/>
      <c r="AN20" s="27" t="str">
        <f>IFERROR(J20/Y20,"N.A.")</f>
        <v>N.A.</v>
      </c>
      <c r="AO20" s="28"/>
      <c r="AP20" s="27" t="str">
        <f>IFERROR(L20/AA20,"N.A.")</f>
        <v>N.A.</v>
      </c>
      <c r="AQ20" s="28"/>
      <c r="AR20" s="16" t="str">
        <f>IFERROR(N20/AC20, "N.A.")</f>
        <v>N.A.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1">
        <f>B27+D27+F27+H27+J27</f>
        <v>0</v>
      </c>
      <c r="M27" s="13">
        <f>C27+E27+G27+I27+K27</f>
        <v>0</v>
      </c>
      <c r="N27" s="14">
        <f>L27+M27</f>
        <v>0</v>
      </c>
      <c r="P27" s="3" t="s">
        <v>12</v>
      </c>
      <c r="Q27" s="2"/>
      <c r="R27" s="2"/>
      <c r="S27" s="2"/>
      <c r="T27" s="2"/>
      <c r="U27" s="2"/>
      <c r="V27" s="2"/>
      <c r="W27" s="2"/>
      <c r="X27" s="2"/>
      <c r="Y27" s="2"/>
      <c r="Z27" s="2"/>
      <c r="AA27" s="1">
        <f t="shared" ref="AA27" si="15">Q27+S27+U27+W27+Y27</f>
        <v>0</v>
      </c>
      <c r="AB27" s="13">
        <f t="shared" ref="AB27" si="16">R27+T27+V27+X27+Z27</f>
        <v>0</v>
      </c>
      <c r="AC27" s="14">
        <f>AA27+AB27</f>
        <v>0</v>
      </c>
      <c r="AE27" s="3" t="s">
        <v>12</v>
      </c>
      <c r="AF27" s="2" t="str">
        <f>IFERROR(B27/Q27, "N.A.")</f>
        <v>N.A.</v>
      </c>
      <c r="AG27" s="2" t="str">
        <f t="shared" ref="AG27:AR31" si="17">IFERROR(C27/R27, "N.A.")</f>
        <v>N.A.</v>
      </c>
      <c r="AH27" s="2" t="str">
        <f t="shared" si="17"/>
        <v>N.A.</v>
      </c>
      <c r="AI27" s="2" t="str">
        <f t="shared" si="17"/>
        <v>N.A.</v>
      </c>
      <c r="AJ27" s="2" t="str">
        <f t="shared" si="17"/>
        <v>N.A.</v>
      </c>
      <c r="AK27" s="2" t="str">
        <f t="shared" si="17"/>
        <v>N.A.</v>
      </c>
      <c r="AL27" s="2" t="str">
        <f t="shared" si="17"/>
        <v>N.A.</v>
      </c>
      <c r="AM27" s="2" t="str">
        <f t="shared" si="17"/>
        <v>N.A.</v>
      </c>
      <c r="AN27" s="2" t="str">
        <f t="shared" si="17"/>
        <v>N.A.</v>
      </c>
      <c r="AO27" s="2" t="str">
        <f t="shared" si="17"/>
        <v>N.A.</v>
      </c>
      <c r="AP27" s="15" t="str">
        <f t="shared" si="17"/>
        <v>N.A.</v>
      </c>
      <c r="AQ27" s="13" t="str">
        <f t="shared" si="17"/>
        <v>N.A.</v>
      </c>
      <c r="AR27" s="14" t="str">
        <f t="shared" si="17"/>
        <v>N.A.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8">B28+D28+F28+H28+J28</f>
        <v>0</v>
      </c>
      <c r="M28" s="13">
        <f t="shared" si="18"/>
        <v>0</v>
      </c>
      <c r="N28" s="14">
        <f t="shared" ref="N28:N30" si="19">L28+M28</f>
        <v>0</v>
      </c>
      <c r="P28" s="3" t="s">
        <v>13</v>
      </c>
      <c r="Q28" s="2"/>
      <c r="R28" s="2"/>
      <c r="S28" s="2"/>
      <c r="T28" s="2"/>
      <c r="U28" s="2"/>
      <c r="V28" s="2"/>
      <c r="W28" s="2"/>
      <c r="X28" s="2"/>
      <c r="Y28" s="2"/>
      <c r="Z28" s="2"/>
      <c r="AA28" s="1">
        <f t="shared" ref="AA28:AA30" si="20">Q28+S28+U28+W28+Y28</f>
        <v>0</v>
      </c>
      <c r="AB28" s="13">
        <f t="shared" ref="AB28:AB30" si="21">R28+T28+V28+X28+Z28</f>
        <v>0</v>
      </c>
      <c r="AC28" s="14">
        <f t="shared" ref="AC28:AC30" si="22">AA28+AB28</f>
        <v>0</v>
      </c>
      <c r="AE28" s="3" t="s">
        <v>13</v>
      </c>
      <c r="AF28" s="2" t="str">
        <f t="shared" ref="AF28:AF31" si="23">IFERROR(B28/Q28, "N.A.")</f>
        <v>N.A.</v>
      </c>
      <c r="AG28" s="2" t="str">
        <f t="shared" si="17"/>
        <v>N.A.</v>
      </c>
      <c r="AH28" s="2" t="str">
        <f t="shared" si="17"/>
        <v>N.A.</v>
      </c>
      <c r="AI28" s="2" t="str">
        <f t="shared" si="17"/>
        <v>N.A.</v>
      </c>
      <c r="AJ28" s="2" t="str">
        <f t="shared" si="17"/>
        <v>N.A.</v>
      </c>
      <c r="AK28" s="2" t="str">
        <f t="shared" si="17"/>
        <v>N.A.</v>
      </c>
      <c r="AL28" s="2" t="str">
        <f t="shared" si="17"/>
        <v>N.A.</v>
      </c>
      <c r="AM28" s="2" t="str">
        <f t="shared" si="17"/>
        <v>N.A.</v>
      </c>
      <c r="AN28" s="2" t="str">
        <f t="shared" si="17"/>
        <v>N.A.</v>
      </c>
      <c r="AO28" s="2" t="str">
        <f t="shared" si="17"/>
        <v>N.A.</v>
      </c>
      <c r="AP28" s="15" t="str">
        <f t="shared" si="17"/>
        <v>N.A.</v>
      </c>
      <c r="AQ28" s="13" t="str">
        <f t="shared" si="17"/>
        <v>N.A.</v>
      </c>
      <c r="AR28" s="14" t="str">
        <f t="shared" si="17"/>
        <v>N.A.</v>
      </c>
    </row>
    <row r="29" spans="1:44" ht="15" customHeight="1" thickBot="1" x14ac:dyDescent="0.3">
      <c r="A29" s="3" t="s">
        <v>14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1">
        <f t="shared" si="18"/>
        <v>0</v>
      </c>
      <c r="M29" s="13">
        <f t="shared" si="18"/>
        <v>0</v>
      </c>
      <c r="N29" s="14">
        <f t="shared" si="19"/>
        <v>0</v>
      </c>
      <c r="P29" s="3" t="s">
        <v>14</v>
      </c>
      <c r="Q29" s="2"/>
      <c r="R29" s="2"/>
      <c r="S29" s="2"/>
      <c r="T29" s="2"/>
      <c r="U29" s="2"/>
      <c r="V29" s="2"/>
      <c r="W29" s="2"/>
      <c r="X29" s="2"/>
      <c r="Y29" s="2"/>
      <c r="Z29" s="2"/>
      <c r="AA29" s="1">
        <f t="shared" si="20"/>
        <v>0</v>
      </c>
      <c r="AB29" s="13">
        <f t="shared" si="21"/>
        <v>0</v>
      </c>
      <c r="AC29" s="14">
        <f t="shared" si="22"/>
        <v>0</v>
      </c>
      <c r="AE29" s="3" t="s">
        <v>14</v>
      </c>
      <c r="AF29" s="2" t="str">
        <f t="shared" si="23"/>
        <v>N.A.</v>
      </c>
      <c r="AG29" s="2" t="str">
        <f t="shared" si="17"/>
        <v>N.A.</v>
      </c>
      <c r="AH29" s="2" t="str">
        <f t="shared" si="17"/>
        <v>N.A.</v>
      </c>
      <c r="AI29" s="2" t="str">
        <f t="shared" si="17"/>
        <v>N.A.</v>
      </c>
      <c r="AJ29" s="2" t="str">
        <f t="shared" si="17"/>
        <v>N.A.</v>
      </c>
      <c r="AK29" s="2" t="str">
        <f t="shared" si="17"/>
        <v>N.A.</v>
      </c>
      <c r="AL29" s="2" t="str">
        <f t="shared" si="17"/>
        <v>N.A.</v>
      </c>
      <c r="AM29" s="2" t="str">
        <f t="shared" si="17"/>
        <v>N.A.</v>
      </c>
      <c r="AN29" s="2" t="str">
        <f t="shared" si="17"/>
        <v>N.A.</v>
      </c>
      <c r="AO29" s="2" t="str">
        <f t="shared" si="17"/>
        <v>N.A.</v>
      </c>
      <c r="AP29" s="15" t="str">
        <f t="shared" si="17"/>
        <v>N.A.</v>
      </c>
      <c r="AQ29" s="13" t="str">
        <f t="shared" si="17"/>
        <v>N.A.</v>
      </c>
      <c r="AR29" s="14" t="str">
        <f t="shared" si="17"/>
        <v>N.A.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8"/>
        <v>0</v>
      </c>
      <c r="M30" s="13">
        <f t="shared" si="18"/>
        <v>0</v>
      </c>
      <c r="N30" s="14">
        <f t="shared" si="19"/>
        <v>0</v>
      </c>
      <c r="P30" s="3" t="s">
        <v>15</v>
      </c>
      <c r="Q30" s="2"/>
      <c r="R30" s="2"/>
      <c r="S30" s="2"/>
      <c r="T30" s="2"/>
      <c r="U30" s="2"/>
      <c r="V30" s="2"/>
      <c r="W30" s="2"/>
      <c r="X30" s="2"/>
      <c r="Y30" s="2"/>
      <c r="Z30" s="2"/>
      <c r="AA30" s="1">
        <f t="shared" si="20"/>
        <v>0</v>
      </c>
      <c r="AB30" s="13">
        <f t="shared" si="21"/>
        <v>0</v>
      </c>
      <c r="AC30" s="17">
        <f t="shared" si="22"/>
        <v>0</v>
      </c>
      <c r="AE30" s="3" t="s">
        <v>15</v>
      </c>
      <c r="AF30" s="2" t="str">
        <f t="shared" si="23"/>
        <v>N.A.</v>
      </c>
      <c r="AG30" s="2" t="str">
        <f t="shared" si="17"/>
        <v>N.A.</v>
      </c>
      <c r="AH30" s="2" t="str">
        <f t="shared" si="17"/>
        <v>N.A.</v>
      </c>
      <c r="AI30" s="2" t="str">
        <f t="shared" si="17"/>
        <v>N.A.</v>
      </c>
      <c r="AJ30" s="2" t="str">
        <f t="shared" si="17"/>
        <v>N.A.</v>
      </c>
      <c r="AK30" s="2" t="str">
        <f t="shared" si="17"/>
        <v>N.A.</v>
      </c>
      <c r="AL30" s="2" t="str">
        <f t="shared" si="17"/>
        <v>N.A.</v>
      </c>
      <c r="AM30" s="2" t="str">
        <f t="shared" si="17"/>
        <v>N.A.</v>
      </c>
      <c r="AN30" s="2" t="str">
        <f t="shared" si="17"/>
        <v>N.A.</v>
      </c>
      <c r="AO30" s="2" t="str">
        <f t="shared" si="17"/>
        <v>N.A.</v>
      </c>
      <c r="AP30" s="15" t="str">
        <f t="shared" si="17"/>
        <v>N.A.</v>
      </c>
      <c r="AQ30" s="13" t="str">
        <f t="shared" si="17"/>
        <v>N.A.</v>
      </c>
      <c r="AR30" s="14" t="str">
        <f t="shared" si="17"/>
        <v>N.A.</v>
      </c>
    </row>
    <row r="31" spans="1:44" ht="15" customHeight="1" thickBot="1" x14ac:dyDescent="0.3">
      <c r="A31" s="4" t="s">
        <v>16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1">
        <f t="shared" ref="L31" si="24">B31+D31+F31+H31+J31</f>
        <v>0</v>
      </c>
      <c r="M31" s="13">
        <f t="shared" ref="M31" si="25">C31+E31+G31+I31+K31</f>
        <v>0</v>
      </c>
      <c r="N31" s="17">
        <f t="shared" ref="N31" si="26">L31+M31</f>
        <v>0</v>
      </c>
      <c r="P31" s="4" t="s">
        <v>16</v>
      </c>
      <c r="Q31" s="2"/>
      <c r="R31" s="2"/>
      <c r="S31" s="2"/>
      <c r="T31" s="2"/>
      <c r="U31" s="2"/>
      <c r="V31" s="2"/>
      <c r="W31" s="2"/>
      <c r="X31" s="2"/>
      <c r="Y31" s="2"/>
      <c r="Z31" s="2"/>
      <c r="AA31" s="1">
        <f t="shared" ref="AA31" si="27">Q31+S31+U31+W31+Y31</f>
        <v>0</v>
      </c>
      <c r="AB31" s="13">
        <f t="shared" ref="AB31" si="28">R31+T31+V31+X31+Z31</f>
        <v>0</v>
      </c>
      <c r="AC31" s="14">
        <f t="shared" ref="AC31" si="29">AA31+AB31</f>
        <v>0</v>
      </c>
      <c r="AE31" s="4" t="s">
        <v>16</v>
      </c>
      <c r="AF31" s="2" t="str">
        <f t="shared" si="23"/>
        <v>N.A.</v>
      </c>
      <c r="AG31" s="2" t="str">
        <f t="shared" si="17"/>
        <v>N.A.</v>
      </c>
      <c r="AH31" s="2" t="str">
        <f t="shared" si="17"/>
        <v>N.A.</v>
      </c>
      <c r="AI31" s="2" t="str">
        <f t="shared" si="17"/>
        <v>N.A.</v>
      </c>
      <c r="AJ31" s="2" t="str">
        <f t="shared" si="17"/>
        <v>N.A.</v>
      </c>
      <c r="AK31" s="2" t="str">
        <f t="shared" si="17"/>
        <v>N.A.</v>
      </c>
      <c r="AL31" s="2" t="str">
        <f t="shared" si="17"/>
        <v>N.A.</v>
      </c>
      <c r="AM31" s="2" t="str">
        <f t="shared" si="17"/>
        <v>N.A.</v>
      </c>
      <c r="AN31" s="2" t="str">
        <f t="shared" si="17"/>
        <v>N.A.</v>
      </c>
      <c r="AO31" s="2" t="str">
        <f t="shared" si="17"/>
        <v>N.A.</v>
      </c>
      <c r="AP31" s="15" t="str">
        <f t="shared" ref="AP31" si="30">IFERROR(L31/AA31, "N.A.")</f>
        <v>N.A.</v>
      </c>
      <c r="AQ31" s="13" t="str">
        <f t="shared" ref="AQ31" si="31">IFERROR(M31/AB31, "N.A.")</f>
        <v>N.A.</v>
      </c>
      <c r="AR31" s="14" t="str">
        <f t="shared" ref="AR31" si="32">IFERROR(N31/AC31, "N.A.")</f>
        <v>N.A.</v>
      </c>
    </row>
    <row r="32" spans="1:44" ht="15" customHeight="1" thickBot="1" x14ac:dyDescent="0.3">
      <c r="A32" s="5" t="s">
        <v>0</v>
      </c>
      <c r="B32" s="24">
        <f>B31+C31</f>
        <v>0</v>
      </c>
      <c r="C32" s="26"/>
      <c r="D32" s="24">
        <f>D31+E31</f>
        <v>0</v>
      </c>
      <c r="E32" s="26"/>
      <c r="F32" s="24">
        <f>F31+G31</f>
        <v>0</v>
      </c>
      <c r="G32" s="26"/>
      <c r="H32" s="24">
        <f>H31+I31</f>
        <v>0</v>
      </c>
      <c r="I32" s="26"/>
      <c r="J32" s="24">
        <f>J31+K31</f>
        <v>0</v>
      </c>
      <c r="K32" s="26"/>
      <c r="L32" s="24">
        <f>L31+M31</f>
        <v>0</v>
      </c>
      <c r="M32" s="25"/>
      <c r="N32" s="18">
        <f>B32+D32+F32+H32+J32</f>
        <v>0</v>
      </c>
      <c r="P32" s="5" t="s">
        <v>0</v>
      </c>
      <c r="Q32" s="24">
        <f>Q31+R31</f>
        <v>0</v>
      </c>
      <c r="R32" s="26"/>
      <c r="S32" s="24">
        <f>S31+T31</f>
        <v>0</v>
      </c>
      <c r="T32" s="26"/>
      <c r="U32" s="24">
        <f>U31+V31</f>
        <v>0</v>
      </c>
      <c r="V32" s="26"/>
      <c r="W32" s="24">
        <f>W31+X31</f>
        <v>0</v>
      </c>
      <c r="X32" s="26"/>
      <c r="Y32" s="24">
        <f>Y31+Z31</f>
        <v>0</v>
      </c>
      <c r="Z32" s="26"/>
      <c r="AA32" s="24">
        <f>AA31+AB31</f>
        <v>0</v>
      </c>
      <c r="AB32" s="26"/>
      <c r="AC32" s="19">
        <f>Q32+S32+U32+W32+Y32</f>
        <v>0</v>
      </c>
      <c r="AE32" s="5" t="s">
        <v>0</v>
      </c>
      <c r="AF32" s="27" t="str">
        <f>IFERROR(B32/Q32,"N.A.")</f>
        <v>N.A.</v>
      </c>
      <c r="AG32" s="28"/>
      <c r="AH32" s="27" t="str">
        <f>IFERROR(D32/S32,"N.A.")</f>
        <v>N.A.</v>
      </c>
      <c r="AI32" s="28"/>
      <c r="AJ32" s="27" t="str">
        <f>IFERROR(F32/U32,"N.A.")</f>
        <v>N.A.</v>
      </c>
      <c r="AK32" s="28"/>
      <c r="AL32" s="27" t="str">
        <f>IFERROR(H32/W32,"N.A.")</f>
        <v>N.A.</v>
      </c>
      <c r="AM32" s="28"/>
      <c r="AN32" s="27" t="str">
        <f>IFERROR(J32/Y32,"N.A.")</f>
        <v>N.A.</v>
      </c>
      <c r="AO32" s="28"/>
      <c r="AP32" s="27" t="str">
        <f>IFERROR(L32/AA32,"N.A.")</f>
        <v>N.A.</v>
      </c>
      <c r="AQ32" s="28"/>
      <c r="AR32" s="16" t="str">
        <f>IFERROR(N32/AC32, "N.A.")</f>
        <v>N.A.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>B39+D39+F39+H39+J39</f>
        <v>0</v>
      </c>
      <c r="M39" s="13">
        <f>C39+E39+G39+I39+K39</f>
        <v>0</v>
      </c>
      <c r="N39" s="14">
        <f>L39+M39</f>
        <v>0</v>
      </c>
      <c r="P39" s="3" t="s">
        <v>12</v>
      </c>
      <c r="Q39" s="2"/>
      <c r="R39" s="2"/>
      <c r="S39" s="2"/>
      <c r="T39" s="2"/>
      <c r="U39" s="2"/>
      <c r="V39" s="2"/>
      <c r="W39" s="2"/>
      <c r="X39" s="2"/>
      <c r="Y39" s="2"/>
      <c r="Z39" s="2"/>
      <c r="AA39" s="1">
        <f>Q39+S39+U39+W39+Y39</f>
        <v>0</v>
      </c>
      <c r="AB39" s="13">
        <f>R39+T39+V39+X39+Z39</f>
        <v>0</v>
      </c>
      <c r="AC39" s="14">
        <f>AA39+AB39</f>
        <v>0</v>
      </c>
      <c r="AE39" s="3" t="s">
        <v>12</v>
      </c>
      <c r="AF39" s="2" t="str">
        <f>IFERROR(B39/Q39, "N.A.")</f>
        <v>N.A.</v>
      </c>
      <c r="AG39" s="2" t="str">
        <f t="shared" ref="AG39:AR43" si="33">IFERROR(C39/R39, "N.A.")</f>
        <v>N.A.</v>
      </c>
      <c r="AH39" s="2" t="str">
        <f t="shared" si="33"/>
        <v>N.A.</v>
      </c>
      <c r="AI39" s="2" t="str">
        <f t="shared" si="33"/>
        <v>N.A.</v>
      </c>
      <c r="AJ39" s="2" t="str">
        <f t="shared" si="33"/>
        <v>N.A.</v>
      </c>
      <c r="AK39" s="2" t="str">
        <f t="shared" si="33"/>
        <v>N.A.</v>
      </c>
      <c r="AL39" s="2" t="str">
        <f t="shared" si="33"/>
        <v>N.A.</v>
      </c>
      <c r="AM39" s="2" t="str">
        <f t="shared" si="33"/>
        <v>N.A.</v>
      </c>
      <c r="AN39" s="2" t="str">
        <f t="shared" si="33"/>
        <v>N.A.</v>
      </c>
      <c r="AO39" s="2" t="str">
        <f t="shared" si="33"/>
        <v>N.A.</v>
      </c>
      <c r="AP39" s="15" t="str">
        <f t="shared" si="33"/>
        <v>N.A.</v>
      </c>
      <c r="AQ39" s="13" t="str">
        <f t="shared" si="33"/>
        <v>N.A.</v>
      </c>
      <c r="AR39" s="14" t="str">
        <f t="shared" si="33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4">B40+D40+F40+H40+J40</f>
        <v>0</v>
      </c>
      <c r="M40" s="13">
        <f t="shared" si="34"/>
        <v>0</v>
      </c>
      <c r="N40" s="14">
        <f t="shared" ref="N40:N42" si="35">L40+M40</f>
        <v>0</v>
      </c>
      <c r="P40" s="3" t="s">
        <v>13</v>
      </c>
      <c r="Q40" s="2"/>
      <c r="R40" s="2"/>
      <c r="S40" s="2"/>
      <c r="T40" s="2"/>
      <c r="U40" s="2"/>
      <c r="V40" s="2"/>
      <c r="W40" s="2"/>
      <c r="X40" s="2"/>
      <c r="Y40" s="2"/>
      <c r="Z40" s="2"/>
      <c r="AA40" s="1">
        <f t="shared" ref="AA40:AB42" si="36">Q40+S40+U40+W40+Y40</f>
        <v>0</v>
      </c>
      <c r="AB40" s="13">
        <f t="shared" si="36"/>
        <v>0</v>
      </c>
      <c r="AC40" s="14">
        <f t="shared" ref="AC40:AC42" si="37">AA40+AB40</f>
        <v>0</v>
      </c>
      <c r="AE40" s="3" t="s">
        <v>13</v>
      </c>
      <c r="AF40" s="2" t="str">
        <f t="shared" ref="AF40:AF43" si="38">IFERROR(B40/Q40, "N.A.")</f>
        <v>N.A.</v>
      </c>
      <c r="AG40" s="2" t="str">
        <f t="shared" si="33"/>
        <v>N.A.</v>
      </c>
      <c r="AH40" s="2" t="str">
        <f t="shared" si="33"/>
        <v>N.A.</v>
      </c>
      <c r="AI40" s="2" t="str">
        <f t="shared" si="33"/>
        <v>N.A.</v>
      </c>
      <c r="AJ40" s="2" t="str">
        <f t="shared" si="33"/>
        <v>N.A.</v>
      </c>
      <c r="AK40" s="2" t="str">
        <f t="shared" si="33"/>
        <v>N.A.</v>
      </c>
      <c r="AL40" s="2" t="str">
        <f t="shared" si="33"/>
        <v>N.A.</v>
      </c>
      <c r="AM40" s="2" t="str">
        <f t="shared" si="33"/>
        <v>N.A.</v>
      </c>
      <c r="AN40" s="2" t="str">
        <f t="shared" si="33"/>
        <v>N.A.</v>
      </c>
      <c r="AO40" s="2" t="str">
        <f t="shared" si="33"/>
        <v>N.A.</v>
      </c>
      <c r="AP40" s="15" t="str">
        <f t="shared" si="33"/>
        <v>N.A.</v>
      </c>
      <c r="AQ40" s="13" t="str">
        <f t="shared" si="33"/>
        <v>N.A.</v>
      </c>
      <c r="AR40" s="14" t="str">
        <f t="shared" si="33"/>
        <v>N.A.</v>
      </c>
    </row>
    <row r="41" spans="1:44" ht="15" customHeight="1" thickBot="1" x14ac:dyDescent="0.3">
      <c r="A41" s="3" t="s">
        <v>14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1">
        <f t="shared" si="34"/>
        <v>0</v>
      </c>
      <c r="M41" s="13">
        <f t="shared" si="34"/>
        <v>0</v>
      </c>
      <c r="N41" s="14">
        <f t="shared" si="35"/>
        <v>0</v>
      </c>
      <c r="P41" s="3" t="s">
        <v>14</v>
      </c>
      <c r="Q41" s="2"/>
      <c r="R41" s="2"/>
      <c r="S41" s="2"/>
      <c r="T41" s="2"/>
      <c r="U41" s="2"/>
      <c r="V41" s="2"/>
      <c r="W41" s="2"/>
      <c r="X41" s="2"/>
      <c r="Y41" s="2"/>
      <c r="Z41" s="2"/>
      <c r="AA41" s="1">
        <f t="shared" si="36"/>
        <v>0</v>
      </c>
      <c r="AB41" s="13">
        <f t="shared" si="36"/>
        <v>0</v>
      </c>
      <c r="AC41" s="14">
        <f t="shared" si="37"/>
        <v>0</v>
      </c>
      <c r="AE41" s="3" t="s">
        <v>14</v>
      </c>
      <c r="AF41" s="2" t="str">
        <f t="shared" si="38"/>
        <v>N.A.</v>
      </c>
      <c r="AG41" s="2" t="str">
        <f t="shared" si="33"/>
        <v>N.A.</v>
      </c>
      <c r="AH41" s="2" t="str">
        <f t="shared" si="33"/>
        <v>N.A.</v>
      </c>
      <c r="AI41" s="2" t="str">
        <f t="shared" si="33"/>
        <v>N.A.</v>
      </c>
      <c r="AJ41" s="2" t="str">
        <f t="shared" si="33"/>
        <v>N.A.</v>
      </c>
      <c r="AK41" s="2" t="str">
        <f t="shared" si="33"/>
        <v>N.A.</v>
      </c>
      <c r="AL41" s="2" t="str">
        <f t="shared" si="33"/>
        <v>N.A.</v>
      </c>
      <c r="AM41" s="2" t="str">
        <f t="shared" si="33"/>
        <v>N.A.</v>
      </c>
      <c r="AN41" s="2" t="str">
        <f t="shared" si="33"/>
        <v>N.A.</v>
      </c>
      <c r="AO41" s="2" t="str">
        <f t="shared" si="33"/>
        <v>N.A.</v>
      </c>
      <c r="AP41" s="15" t="str">
        <f t="shared" si="33"/>
        <v>N.A.</v>
      </c>
      <c r="AQ41" s="13" t="str">
        <f t="shared" si="33"/>
        <v>N.A.</v>
      </c>
      <c r="AR41" s="14" t="str">
        <f t="shared" si="33"/>
        <v>N.A.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4"/>
        <v>0</v>
      </c>
      <c r="M42" s="13">
        <f t="shared" si="34"/>
        <v>0</v>
      </c>
      <c r="N42" s="14">
        <f t="shared" si="35"/>
        <v>0</v>
      </c>
      <c r="P42" s="3" t="s">
        <v>15</v>
      </c>
      <c r="Q42" s="2"/>
      <c r="R42" s="2"/>
      <c r="S42" s="2"/>
      <c r="T42" s="2"/>
      <c r="U42" s="2"/>
      <c r="V42" s="2"/>
      <c r="W42" s="2"/>
      <c r="X42" s="2"/>
      <c r="Y42" s="2"/>
      <c r="Z42" s="2"/>
      <c r="AA42" s="1">
        <f t="shared" si="36"/>
        <v>0</v>
      </c>
      <c r="AB42" s="13">
        <f t="shared" si="36"/>
        <v>0</v>
      </c>
      <c r="AC42" s="14">
        <f t="shared" si="37"/>
        <v>0</v>
      </c>
      <c r="AE42" s="3" t="s">
        <v>15</v>
      </c>
      <c r="AF42" s="2" t="str">
        <f t="shared" si="38"/>
        <v>N.A.</v>
      </c>
      <c r="AG42" s="2" t="str">
        <f t="shared" si="33"/>
        <v>N.A.</v>
      </c>
      <c r="AH42" s="2" t="str">
        <f t="shared" si="33"/>
        <v>N.A.</v>
      </c>
      <c r="AI42" s="2" t="str">
        <f t="shared" si="33"/>
        <v>N.A.</v>
      </c>
      <c r="AJ42" s="2" t="str">
        <f t="shared" si="33"/>
        <v>N.A.</v>
      </c>
      <c r="AK42" s="2" t="str">
        <f t="shared" si="33"/>
        <v>N.A.</v>
      </c>
      <c r="AL42" s="2" t="str">
        <f t="shared" si="33"/>
        <v>N.A.</v>
      </c>
      <c r="AM42" s="2" t="str">
        <f t="shared" si="33"/>
        <v>N.A.</v>
      </c>
      <c r="AN42" s="2" t="str">
        <f t="shared" si="33"/>
        <v>N.A.</v>
      </c>
      <c r="AO42" s="2" t="str">
        <f t="shared" si="33"/>
        <v>N.A.</v>
      </c>
      <c r="AP42" s="15" t="str">
        <f t="shared" si="33"/>
        <v>N.A.</v>
      </c>
      <c r="AQ42" s="13" t="str">
        <f t="shared" si="33"/>
        <v>N.A.</v>
      </c>
      <c r="AR42" s="14" t="str">
        <f t="shared" si="33"/>
        <v>N.A.</v>
      </c>
    </row>
    <row r="43" spans="1:44" ht="15" customHeight="1" thickBot="1" x14ac:dyDescent="0.3">
      <c r="A43" s="4" t="s">
        <v>16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1">
        <f t="shared" ref="L43" si="39">B43+D43+F43+H43+J43</f>
        <v>0</v>
      </c>
      <c r="M43" s="13">
        <f t="shared" ref="M43" si="40">C43+E43+G43+I43+K43</f>
        <v>0</v>
      </c>
      <c r="N43" s="17">
        <f t="shared" ref="N43" si="41">L43+M43</f>
        <v>0</v>
      </c>
      <c r="P43" s="4" t="s">
        <v>16</v>
      </c>
      <c r="Q43" s="2"/>
      <c r="R43" s="2"/>
      <c r="S43" s="2"/>
      <c r="T43" s="2"/>
      <c r="U43" s="2"/>
      <c r="V43" s="2"/>
      <c r="W43" s="2"/>
      <c r="X43" s="2"/>
      <c r="Y43" s="2"/>
      <c r="Z43" s="2"/>
      <c r="AA43" s="1">
        <f t="shared" ref="AA43" si="42">Q43+S43+U43+W43+Y43</f>
        <v>0</v>
      </c>
      <c r="AB43" s="13">
        <f t="shared" ref="AB43" si="43">R43+T43+V43+X43+Z43</f>
        <v>0</v>
      </c>
      <c r="AC43" s="17">
        <f t="shared" ref="AC43" si="44">AA43+AB43</f>
        <v>0</v>
      </c>
      <c r="AE43" s="4" t="s">
        <v>16</v>
      </c>
      <c r="AF43" s="2" t="str">
        <f t="shared" si="38"/>
        <v>N.A.</v>
      </c>
      <c r="AG43" s="2" t="str">
        <f t="shared" si="33"/>
        <v>N.A.</v>
      </c>
      <c r="AH43" s="2" t="str">
        <f t="shared" si="33"/>
        <v>N.A.</v>
      </c>
      <c r="AI43" s="2" t="str">
        <f t="shared" si="33"/>
        <v>N.A.</v>
      </c>
      <c r="AJ43" s="2" t="str">
        <f t="shared" si="33"/>
        <v>N.A.</v>
      </c>
      <c r="AK43" s="2" t="str">
        <f t="shared" si="33"/>
        <v>N.A.</v>
      </c>
      <c r="AL43" s="2" t="str">
        <f t="shared" si="33"/>
        <v>N.A.</v>
      </c>
      <c r="AM43" s="2" t="str">
        <f t="shared" si="33"/>
        <v>N.A.</v>
      </c>
      <c r="AN43" s="2" t="str">
        <f t="shared" si="33"/>
        <v>N.A.</v>
      </c>
      <c r="AO43" s="2" t="str">
        <f t="shared" si="33"/>
        <v>N.A.</v>
      </c>
      <c r="AP43" s="15" t="str">
        <f t="shared" ref="AP43" si="45">IFERROR(L43/AA43, "N.A.")</f>
        <v>N.A.</v>
      </c>
      <c r="AQ43" s="13" t="str">
        <f t="shared" ref="AQ43" si="46">IFERROR(M43/AB43, "N.A.")</f>
        <v>N.A.</v>
      </c>
      <c r="AR43" s="14" t="str">
        <f t="shared" ref="AR43" si="47">IFERROR(N43/AC43, "N.A.")</f>
        <v>N.A.</v>
      </c>
    </row>
    <row r="44" spans="1:44" ht="15" customHeight="1" thickBot="1" x14ac:dyDescent="0.3">
      <c r="A44" s="5" t="s">
        <v>0</v>
      </c>
      <c r="B44" s="24">
        <f>B43+C43</f>
        <v>0</v>
      </c>
      <c r="C44" s="26"/>
      <c r="D44" s="24">
        <f>D43+E43</f>
        <v>0</v>
      </c>
      <c r="E44" s="26"/>
      <c r="F44" s="24">
        <f>F43+G43</f>
        <v>0</v>
      </c>
      <c r="G44" s="26"/>
      <c r="H44" s="24">
        <f>H43+I43</f>
        <v>0</v>
      </c>
      <c r="I44" s="26"/>
      <c r="J44" s="24">
        <f>J43+K43</f>
        <v>0</v>
      </c>
      <c r="K44" s="26"/>
      <c r="L44" s="24">
        <f>L43+M43</f>
        <v>0</v>
      </c>
      <c r="M44" s="25"/>
      <c r="N44" s="18">
        <f>B44+D44+F44+H44+J44</f>
        <v>0</v>
      </c>
      <c r="P44" s="5" t="s">
        <v>0</v>
      </c>
      <c r="Q44" s="24">
        <f>Q43+R43</f>
        <v>0</v>
      </c>
      <c r="R44" s="26"/>
      <c r="S44" s="24">
        <f>S43+T43</f>
        <v>0</v>
      </c>
      <c r="T44" s="26"/>
      <c r="U44" s="24">
        <f>U43+V43</f>
        <v>0</v>
      </c>
      <c r="V44" s="26"/>
      <c r="W44" s="24">
        <f>W43+X43</f>
        <v>0</v>
      </c>
      <c r="X44" s="26"/>
      <c r="Y44" s="24">
        <f>Y43+Z43</f>
        <v>0</v>
      </c>
      <c r="Z44" s="26"/>
      <c r="AA44" s="24">
        <f>AA43+AB43</f>
        <v>0</v>
      </c>
      <c r="AB44" s="25"/>
      <c r="AC44" s="18">
        <f>Q44+S44+U44+W44+Y44</f>
        <v>0</v>
      </c>
      <c r="AE44" s="5" t="s">
        <v>0</v>
      </c>
      <c r="AF44" s="27" t="str">
        <f>IFERROR(B44/Q44,"N.A.")</f>
        <v>N.A.</v>
      </c>
      <c r="AG44" s="28"/>
      <c r="AH44" s="27" t="str">
        <f>IFERROR(D44/S44,"N.A.")</f>
        <v>N.A.</v>
      </c>
      <c r="AI44" s="28"/>
      <c r="AJ44" s="27" t="str">
        <f>IFERROR(F44/U44,"N.A.")</f>
        <v>N.A.</v>
      </c>
      <c r="AK44" s="28"/>
      <c r="AL44" s="27" t="str">
        <f>IFERROR(H44/W44,"N.A.")</f>
        <v>N.A.</v>
      </c>
      <c r="AM44" s="28"/>
      <c r="AN44" s="27" t="str">
        <f>IFERROR(J44/Y44,"N.A.")</f>
        <v>N.A.</v>
      </c>
      <c r="AO44" s="28"/>
      <c r="AP44" s="27" t="str">
        <f>IFERROR(L44/AA44,"N.A.")</f>
        <v>N.A.</v>
      </c>
      <c r="AQ44" s="28"/>
      <c r="AR44" s="16" t="str">
        <f>IFERROR(N44/AC44, "N.A.")</f>
        <v>N.A.</v>
      </c>
    </row>
  </sheetData>
  <mergeCells count="144"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11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2012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1">
        <f>B15+D15+F15+H15+J15</f>
        <v>0</v>
      </c>
      <c r="M15" s="13">
        <f>C15+E15+G15+I15+K15</f>
        <v>0</v>
      </c>
      <c r="N15" s="14">
        <f>L15+M15</f>
        <v>0</v>
      </c>
      <c r="P15" s="3" t="s">
        <v>12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1">
        <f>Q15+S15+U15+W15+Y15</f>
        <v>0</v>
      </c>
      <c r="AB15" s="13">
        <f>R15+T15+V15+X15+Z15</f>
        <v>0</v>
      </c>
      <c r="AC15" s="14">
        <f>AA15+AB15</f>
        <v>0</v>
      </c>
      <c r="AE15" s="3" t="s">
        <v>12</v>
      </c>
      <c r="AF15" s="2" t="str">
        <f>IFERROR(B15/Q15, "N.A.")</f>
        <v>N.A.</v>
      </c>
      <c r="AG15" s="2" t="str">
        <f t="shared" ref="AG15:AR19" si="0">IFERROR(C15/R15, "N.A.")</f>
        <v>N.A.</v>
      </c>
      <c r="AH15" s="2" t="str">
        <f t="shared" si="0"/>
        <v>N.A.</v>
      </c>
      <c r="AI15" s="2" t="str">
        <f t="shared" si="0"/>
        <v>N.A.</v>
      </c>
      <c r="AJ15" s="2" t="str">
        <f t="shared" si="0"/>
        <v>N.A.</v>
      </c>
      <c r="AK15" s="2" t="str">
        <f t="shared" si="0"/>
        <v>N.A.</v>
      </c>
      <c r="AL15" s="2" t="str">
        <f t="shared" si="0"/>
        <v>N.A.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 t="str">
        <f t="shared" si="0"/>
        <v>N.A.</v>
      </c>
      <c r="AQ15" s="13" t="str">
        <f t="shared" si="0"/>
        <v>N.A.</v>
      </c>
      <c r="AR15" s="14" t="str">
        <f t="shared" si="0"/>
        <v>N.A.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0</v>
      </c>
      <c r="M16" s="13">
        <f t="shared" si="1"/>
        <v>0</v>
      </c>
      <c r="N16" s="14">
        <f t="shared" ref="N16:N18" si="2">L16+M16</f>
        <v>0</v>
      </c>
      <c r="P16" s="3" t="s">
        <v>13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1">
        <f t="shared" ref="AA16:AB18" si="3">Q16+S16+U16+W16+Y16</f>
        <v>0</v>
      </c>
      <c r="AB16" s="13">
        <f t="shared" si="3"/>
        <v>0</v>
      </c>
      <c r="AC16" s="14">
        <f t="shared" ref="AC16:AC18" si="4">AA16+AB16</f>
        <v>0</v>
      </c>
      <c r="AE16" s="3" t="s">
        <v>13</v>
      </c>
      <c r="AF16" s="2" t="str">
        <f t="shared" ref="AF16:AF19" si="5">IFERROR(B16/Q16, "N.A.")</f>
        <v>N.A.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 t="str">
        <f t="shared" si="0"/>
        <v>N.A.</v>
      </c>
      <c r="AQ16" s="13" t="str">
        <f t="shared" si="0"/>
        <v>N.A.</v>
      </c>
      <c r="AR16" s="14" t="str">
        <f t="shared" si="0"/>
        <v>N.A.</v>
      </c>
    </row>
    <row r="17" spans="1:44" ht="15" customHeight="1" thickBot="1" x14ac:dyDescent="0.3">
      <c r="A17" s="3" t="s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1">
        <f t="shared" si="1"/>
        <v>0</v>
      </c>
      <c r="M17" s="13">
        <f t="shared" si="1"/>
        <v>0</v>
      </c>
      <c r="N17" s="14">
        <f t="shared" si="2"/>
        <v>0</v>
      </c>
      <c r="P17" s="3" t="s">
        <v>14</v>
      </c>
      <c r="Q17" s="2"/>
      <c r="R17" s="2"/>
      <c r="S17" s="2"/>
      <c r="T17" s="2"/>
      <c r="U17" s="2"/>
      <c r="V17" s="2"/>
      <c r="W17" s="2"/>
      <c r="X17" s="2"/>
      <c r="Y17" s="2"/>
      <c r="Z17" s="2"/>
      <c r="AA17" s="1">
        <f t="shared" si="3"/>
        <v>0</v>
      </c>
      <c r="AB17" s="13">
        <f t="shared" si="3"/>
        <v>0</v>
      </c>
      <c r="AC17" s="14">
        <f t="shared" si="4"/>
        <v>0</v>
      </c>
      <c r="AE17" s="3" t="s">
        <v>14</v>
      </c>
      <c r="AF17" s="2" t="str">
        <f t="shared" si="5"/>
        <v>N.A.</v>
      </c>
      <c r="AG17" s="2" t="str">
        <f t="shared" si="0"/>
        <v>N.A.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 t="str">
        <f t="shared" si="0"/>
        <v>N.A.</v>
      </c>
      <c r="AL17" s="2" t="str">
        <f t="shared" si="0"/>
        <v>N.A.</v>
      </c>
      <c r="AM17" s="2" t="str">
        <f t="shared" si="0"/>
        <v>N.A.</v>
      </c>
      <c r="AN17" s="2" t="str">
        <f t="shared" si="0"/>
        <v>N.A.</v>
      </c>
      <c r="AO17" s="2" t="str">
        <f t="shared" si="0"/>
        <v>N.A.</v>
      </c>
      <c r="AP17" s="15" t="str">
        <f t="shared" si="0"/>
        <v>N.A.</v>
      </c>
      <c r="AQ17" s="13" t="str">
        <f t="shared" si="0"/>
        <v>N.A.</v>
      </c>
      <c r="AR17" s="14" t="str">
        <f t="shared" si="0"/>
        <v>N.A.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1"/>
        <v>0</v>
      </c>
      <c r="M18" s="13">
        <f t="shared" si="1"/>
        <v>0</v>
      </c>
      <c r="N18" s="14">
        <f t="shared" si="2"/>
        <v>0</v>
      </c>
      <c r="P18" s="3" t="s">
        <v>15</v>
      </c>
      <c r="Q18" s="2"/>
      <c r="R18" s="2"/>
      <c r="S18" s="2"/>
      <c r="T18" s="2"/>
      <c r="U18" s="2"/>
      <c r="V18" s="2"/>
      <c r="W18" s="2"/>
      <c r="X18" s="2"/>
      <c r="Y18" s="2"/>
      <c r="Z18" s="2"/>
      <c r="AA18" s="1">
        <f t="shared" si="3"/>
        <v>0</v>
      </c>
      <c r="AB18" s="13">
        <f t="shared" si="3"/>
        <v>0</v>
      </c>
      <c r="AC18" s="17">
        <f t="shared" si="4"/>
        <v>0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 t="str">
        <f t="shared" si="0"/>
        <v>N.A.</v>
      </c>
      <c r="AQ18" s="13" t="str">
        <f t="shared" si="0"/>
        <v>N.A.</v>
      </c>
      <c r="AR18" s="14" t="str">
        <f t="shared" si="0"/>
        <v>N.A.</v>
      </c>
    </row>
    <row r="19" spans="1:44" ht="15" customHeight="1" thickBot="1" x14ac:dyDescent="0.3">
      <c r="A19" s="4" t="s">
        <v>16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1">
        <f t="shared" ref="L19" si="6">B19+D19+F19+H19+J19</f>
        <v>0</v>
      </c>
      <c r="M19" s="13">
        <f t="shared" ref="M19" si="7">C19+E19+G19+I19+K19</f>
        <v>0</v>
      </c>
      <c r="N19" s="17">
        <f t="shared" ref="N19" si="8">L19+M19</f>
        <v>0</v>
      </c>
      <c r="P19" s="4" t="s">
        <v>16</v>
      </c>
      <c r="Q19" s="2"/>
      <c r="R19" s="2"/>
      <c r="S19" s="2"/>
      <c r="T19" s="2"/>
      <c r="U19" s="2"/>
      <c r="V19" s="2"/>
      <c r="W19" s="2"/>
      <c r="X19" s="2"/>
      <c r="Y19" s="2"/>
      <c r="Z19" s="2"/>
      <c r="AA19" s="1">
        <f t="shared" ref="AA19" si="9">Q19+S19+U19+W19+Y19</f>
        <v>0</v>
      </c>
      <c r="AB19" s="13">
        <f t="shared" ref="AB19" si="10">R19+T19+V19+X19+Z19</f>
        <v>0</v>
      </c>
      <c r="AC19" s="14">
        <f t="shared" ref="AC19" si="11">AA19+AB19</f>
        <v>0</v>
      </c>
      <c r="AE19" s="4" t="s">
        <v>16</v>
      </c>
      <c r="AF19" s="2" t="str">
        <f t="shared" si="5"/>
        <v>N.A.</v>
      </c>
      <c r="AG19" s="2" t="str">
        <f t="shared" si="0"/>
        <v>N.A.</v>
      </c>
      <c r="AH19" s="2" t="str">
        <f t="shared" si="0"/>
        <v>N.A.</v>
      </c>
      <c r="AI19" s="2" t="str">
        <f t="shared" si="0"/>
        <v>N.A.</v>
      </c>
      <c r="AJ19" s="2" t="str">
        <f t="shared" si="0"/>
        <v>N.A.</v>
      </c>
      <c r="AK19" s="2" t="str">
        <f t="shared" si="0"/>
        <v>N.A.</v>
      </c>
      <c r="AL19" s="2" t="str">
        <f t="shared" si="0"/>
        <v>N.A.</v>
      </c>
      <c r="AM19" s="2" t="str">
        <f t="shared" si="0"/>
        <v>N.A.</v>
      </c>
      <c r="AN19" s="2" t="str">
        <f t="shared" si="0"/>
        <v>N.A.</v>
      </c>
      <c r="AO19" s="2" t="str">
        <f t="shared" si="0"/>
        <v>N.A.</v>
      </c>
      <c r="AP19" s="15" t="str">
        <f t="shared" ref="AP19" si="12">IFERROR(L19/AA19, "N.A.")</f>
        <v>N.A.</v>
      </c>
      <c r="AQ19" s="13" t="str">
        <f t="shared" ref="AQ19" si="13">IFERROR(M19/AB19, "N.A.")</f>
        <v>N.A.</v>
      </c>
      <c r="AR19" s="14" t="str">
        <f t="shared" ref="AR19" si="14">IFERROR(N19/AC19, "N.A.")</f>
        <v>N.A.</v>
      </c>
    </row>
    <row r="20" spans="1:44" ht="15" customHeight="1" thickBot="1" x14ac:dyDescent="0.3">
      <c r="A20" s="5" t="s">
        <v>0</v>
      </c>
      <c r="B20" s="24">
        <f>B19+C19</f>
        <v>0</v>
      </c>
      <c r="C20" s="26"/>
      <c r="D20" s="24">
        <f>D19+E19</f>
        <v>0</v>
      </c>
      <c r="E20" s="26"/>
      <c r="F20" s="24">
        <f>F19+G19</f>
        <v>0</v>
      </c>
      <c r="G20" s="26"/>
      <c r="H20" s="24">
        <f>H19+I19</f>
        <v>0</v>
      </c>
      <c r="I20" s="26"/>
      <c r="J20" s="24">
        <f>J19+K19</f>
        <v>0</v>
      </c>
      <c r="K20" s="26"/>
      <c r="L20" s="24">
        <f>L19+M19</f>
        <v>0</v>
      </c>
      <c r="M20" s="25"/>
      <c r="N20" s="18">
        <f>B20+D20+F20+H20+J20</f>
        <v>0</v>
      </c>
      <c r="P20" s="5" t="s">
        <v>0</v>
      </c>
      <c r="Q20" s="24">
        <f>Q19+R19</f>
        <v>0</v>
      </c>
      <c r="R20" s="26"/>
      <c r="S20" s="24">
        <f>S19+T19</f>
        <v>0</v>
      </c>
      <c r="T20" s="26"/>
      <c r="U20" s="24">
        <f>U19+V19</f>
        <v>0</v>
      </c>
      <c r="V20" s="26"/>
      <c r="W20" s="24">
        <f>W19+X19</f>
        <v>0</v>
      </c>
      <c r="X20" s="26"/>
      <c r="Y20" s="24">
        <f>Y19+Z19</f>
        <v>0</v>
      </c>
      <c r="Z20" s="26"/>
      <c r="AA20" s="24">
        <f>AA19+AB19</f>
        <v>0</v>
      </c>
      <c r="AB20" s="26"/>
      <c r="AC20" s="19">
        <f>Q20+S20+U20+W20+Y20</f>
        <v>0</v>
      </c>
      <c r="AE20" s="5" t="s">
        <v>0</v>
      </c>
      <c r="AF20" s="27" t="str">
        <f>IFERROR(B20/Q20,"N.A.")</f>
        <v>N.A.</v>
      </c>
      <c r="AG20" s="28"/>
      <c r="AH20" s="27" t="str">
        <f>IFERROR(D20/S20,"N.A.")</f>
        <v>N.A.</v>
      </c>
      <c r="AI20" s="28"/>
      <c r="AJ20" s="27" t="str">
        <f>IFERROR(F20/U20,"N.A.")</f>
        <v>N.A.</v>
      </c>
      <c r="AK20" s="28"/>
      <c r="AL20" s="27" t="str">
        <f>IFERROR(H20/W20,"N.A.")</f>
        <v>N.A.</v>
      </c>
      <c r="AM20" s="28"/>
      <c r="AN20" s="27" t="str">
        <f>IFERROR(J20/Y20,"N.A.")</f>
        <v>N.A.</v>
      </c>
      <c r="AO20" s="28"/>
      <c r="AP20" s="27" t="str">
        <f>IFERROR(L20/AA20,"N.A.")</f>
        <v>N.A.</v>
      </c>
      <c r="AQ20" s="28"/>
      <c r="AR20" s="16" t="str">
        <f>IFERROR(N20/AC20, "N.A.")</f>
        <v>N.A.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1">
        <f>B27+D27+F27+H27+J27</f>
        <v>0</v>
      </c>
      <c r="M27" s="13">
        <f>C27+E27+G27+I27+K27</f>
        <v>0</v>
      </c>
      <c r="N27" s="14">
        <f>L27+M27</f>
        <v>0</v>
      </c>
      <c r="P27" s="3" t="s">
        <v>12</v>
      </c>
      <c r="Q27" s="2"/>
      <c r="R27" s="2"/>
      <c r="S27" s="2"/>
      <c r="T27" s="2"/>
      <c r="U27" s="2"/>
      <c r="V27" s="2"/>
      <c r="W27" s="2"/>
      <c r="X27" s="2"/>
      <c r="Y27" s="2"/>
      <c r="Z27" s="2"/>
      <c r="AA27" s="1">
        <f>Q27+S27+U27+W27+Y27</f>
        <v>0</v>
      </c>
      <c r="AB27" s="13">
        <f>R27+T27+V27+X27+Z27</f>
        <v>0</v>
      </c>
      <c r="AC27" s="14">
        <f>AA27+AB27</f>
        <v>0</v>
      </c>
      <c r="AE27" s="3" t="s">
        <v>12</v>
      </c>
      <c r="AF27" s="2" t="str">
        <f>IFERROR(B27/Q27, "N.A.")</f>
        <v>N.A.</v>
      </c>
      <c r="AG27" s="2" t="str">
        <f t="shared" ref="AG27:AR31" si="15">IFERROR(C27/R27, "N.A.")</f>
        <v>N.A.</v>
      </c>
      <c r="AH27" s="2" t="str">
        <f t="shared" si="15"/>
        <v>N.A.</v>
      </c>
      <c r="AI27" s="2" t="str">
        <f t="shared" si="15"/>
        <v>N.A.</v>
      </c>
      <c r="AJ27" s="2" t="str">
        <f t="shared" si="15"/>
        <v>N.A.</v>
      </c>
      <c r="AK27" s="2" t="str">
        <f t="shared" si="15"/>
        <v>N.A.</v>
      </c>
      <c r="AL27" s="2" t="str">
        <f t="shared" si="15"/>
        <v>N.A.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 t="str">
        <f t="shared" si="15"/>
        <v>N.A.</v>
      </c>
      <c r="AQ27" s="13" t="str">
        <f t="shared" si="15"/>
        <v>N.A.</v>
      </c>
      <c r="AR27" s="14" t="str">
        <f t="shared" si="15"/>
        <v>N.A.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/>
      <c r="R28" s="2"/>
      <c r="S28" s="2"/>
      <c r="T28" s="2"/>
      <c r="U28" s="2"/>
      <c r="V28" s="2"/>
      <c r="W28" s="2"/>
      <c r="X28" s="2"/>
      <c r="Y28" s="2"/>
      <c r="Z28" s="2"/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1">
        <f t="shared" si="16"/>
        <v>0</v>
      </c>
      <c r="M29" s="13">
        <f t="shared" si="16"/>
        <v>0</v>
      </c>
      <c r="N29" s="14">
        <f t="shared" si="17"/>
        <v>0</v>
      </c>
      <c r="P29" s="3" t="s">
        <v>14</v>
      </c>
      <c r="Q29" s="2"/>
      <c r="R29" s="2"/>
      <c r="S29" s="2"/>
      <c r="T29" s="2"/>
      <c r="U29" s="2"/>
      <c r="V29" s="2"/>
      <c r="W29" s="2"/>
      <c r="X29" s="2"/>
      <c r="Y29" s="2"/>
      <c r="Z29" s="2"/>
      <c r="AA29" s="1">
        <f t="shared" si="18"/>
        <v>0</v>
      </c>
      <c r="AB29" s="13">
        <f t="shared" si="18"/>
        <v>0</v>
      </c>
      <c r="AC29" s="14">
        <f t="shared" si="19"/>
        <v>0</v>
      </c>
      <c r="AE29" s="3" t="s">
        <v>14</v>
      </c>
      <c r="AF29" s="2" t="str">
        <f t="shared" si="20"/>
        <v>N.A.</v>
      </c>
      <c r="AG29" s="2" t="str">
        <f t="shared" si="15"/>
        <v>N.A.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 t="str">
        <f t="shared" si="15"/>
        <v>N.A.</v>
      </c>
      <c r="AN29" s="2" t="str">
        <f t="shared" si="15"/>
        <v>N.A.</v>
      </c>
      <c r="AO29" s="2" t="str">
        <f t="shared" si="15"/>
        <v>N.A.</v>
      </c>
      <c r="AP29" s="15" t="str">
        <f t="shared" si="15"/>
        <v>N.A.</v>
      </c>
      <c r="AQ29" s="13" t="str">
        <f t="shared" si="15"/>
        <v>N.A.</v>
      </c>
      <c r="AR29" s="14" t="str">
        <f t="shared" si="15"/>
        <v>N.A.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6"/>
        <v>0</v>
      </c>
      <c r="M30" s="13">
        <f t="shared" si="16"/>
        <v>0</v>
      </c>
      <c r="N30" s="14">
        <f t="shared" si="17"/>
        <v>0</v>
      </c>
      <c r="P30" s="3" t="s">
        <v>15</v>
      </c>
      <c r="Q30" s="2"/>
      <c r="R30" s="2"/>
      <c r="S30" s="2"/>
      <c r="T30" s="2"/>
      <c r="U30" s="2"/>
      <c r="V30" s="2"/>
      <c r="W30" s="2"/>
      <c r="X30" s="2"/>
      <c r="Y30" s="2"/>
      <c r="Z30" s="2"/>
      <c r="AA30" s="1">
        <f t="shared" si="18"/>
        <v>0</v>
      </c>
      <c r="AB30" s="13">
        <f t="shared" si="18"/>
        <v>0</v>
      </c>
      <c r="AC30" s="17">
        <f t="shared" si="19"/>
        <v>0</v>
      </c>
      <c r="AE30" s="3" t="s">
        <v>15</v>
      </c>
      <c r="AF30" s="2" t="str">
        <f t="shared" si="20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 t="str">
        <f t="shared" si="15"/>
        <v>N.A.</v>
      </c>
      <c r="AQ30" s="13" t="str">
        <f t="shared" si="15"/>
        <v>N.A.</v>
      </c>
      <c r="AR30" s="14" t="str">
        <f t="shared" si="15"/>
        <v>N.A.</v>
      </c>
    </row>
    <row r="31" spans="1:44" ht="15" customHeight="1" thickBot="1" x14ac:dyDescent="0.3">
      <c r="A31" s="4" t="s">
        <v>16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1">
        <f t="shared" ref="L31" si="21">B31+D31+F31+H31+J31</f>
        <v>0</v>
      </c>
      <c r="M31" s="13">
        <f t="shared" ref="M31" si="22">C31+E31+G31+I31+K31</f>
        <v>0</v>
      </c>
      <c r="N31" s="17">
        <f t="shared" ref="N31" si="23">L31+M31</f>
        <v>0</v>
      </c>
      <c r="P31" s="4" t="s">
        <v>16</v>
      </c>
      <c r="Q31" s="2"/>
      <c r="R31" s="2"/>
      <c r="S31" s="2"/>
      <c r="T31" s="2"/>
      <c r="U31" s="2"/>
      <c r="V31" s="2"/>
      <c r="W31" s="2"/>
      <c r="X31" s="2"/>
      <c r="Y31" s="2"/>
      <c r="Z31" s="2"/>
      <c r="AA31" s="1">
        <f t="shared" ref="AA31" si="24">Q31+S31+U31+W31+Y31</f>
        <v>0</v>
      </c>
      <c r="AB31" s="13">
        <f t="shared" ref="AB31" si="25">R31+T31+V31+X31+Z31</f>
        <v>0</v>
      </c>
      <c r="AC31" s="14">
        <f t="shared" ref="AC31" si="26">AA31+AB31</f>
        <v>0</v>
      </c>
      <c r="AE31" s="4" t="s">
        <v>16</v>
      </c>
      <c r="AF31" s="2" t="str">
        <f t="shared" si="20"/>
        <v>N.A.</v>
      </c>
      <c r="AG31" s="2" t="str">
        <f t="shared" si="15"/>
        <v>N.A.</v>
      </c>
      <c r="AH31" s="2" t="str">
        <f t="shared" si="15"/>
        <v>N.A.</v>
      </c>
      <c r="AI31" s="2" t="str">
        <f t="shared" si="15"/>
        <v>N.A.</v>
      </c>
      <c r="AJ31" s="2" t="str">
        <f t="shared" si="15"/>
        <v>N.A.</v>
      </c>
      <c r="AK31" s="2" t="str">
        <f t="shared" si="15"/>
        <v>N.A.</v>
      </c>
      <c r="AL31" s="2" t="str">
        <f t="shared" si="15"/>
        <v>N.A.</v>
      </c>
      <c r="AM31" s="2" t="str">
        <f t="shared" si="15"/>
        <v>N.A.</v>
      </c>
      <c r="AN31" s="2" t="str">
        <f t="shared" si="15"/>
        <v>N.A.</v>
      </c>
      <c r="AO31" s="2" t="str">
        <f t="shared" si="15"/>
        <v>N.A.</v>
      </c>
      <c r="AP31" s="15" t="str">
        <f t="shared" ref="AP31" si="27">IFERROR(L31/AA31, "N.A.")</f>
        <v>N.A.</v>
      </c>
      <c r="AQ31" s="13" t="str">
        <f t="shared" ref="AQ31" si="28">IFERROR(M31/AB31, "N.A.")</f>
        <v>N.A.</v>
      </c>
      <c r="AR31" s="14" t="str">
        <f t="shared" ref="AR31" si="29">IFERROR(N31/AC31, "N.A.")</f>
        <v>N.A.</v>
      </c>
    </row>
    <row r="32" spans="1:44" ht="15" customHeight="1" thickBot="1" x14ac:dyDescent="0.3">
      <c r="A32" s="5" t="s">
        <v>0</v>
      </c>
      <c r="B32" s="24">
        <f>B31+C31</f>
        <v>0</v>
      </c>
      <c r="C32" s="26"/>
      <c r="D32" s="24">
        <f>D31+E31</f>
        <v>0</v>
      </c>
      <c r="E32" s="26"/>
      <c r="F32" s="24">
        <f>F31+G31</f>
        <v>0</v>
      </c>
      <c r="G32" s="26"/>
      <c r="H32" s="24">
        <f>H31+I31</f>
        <v>0</v>
      </c>
      <c r="I32" s="26"/>
      <c r="J32" s="24">
        <f>J31+K31</f>
        <v>0</v>
      </c>
      <c r="K32" s="26"/>
      <c r="L32" s="24">
        <f>L31+M31</f>
        <v>0</v>
      </c>
      <c r="M32" s="25"/>
      <c r="N32" s="18">
        <f>B32+D32+F32+H32+J32</f>
        <v>0</v>
      </c>
      <c r="P32" s="5" t="s">
        <v>0</v>
      </c>
      <c r="Q32" s="24">
        <f>Q31+R31</f>
        <v>0</v>
      </c>
      <c r="R32" s="26"/>
      <c r="S32" s="24">
        <f>S31+T31</f>
        <v>0</v>
      </c>
      <c r="T32" s="26"/>
      <c r="U32" s="24">
        <f>U31+V31</f>
        <v>0</v>
      </c>
      <c r="V32" s="26"/>
      <c r="W32" s="24">
        <f>W31+X31</f>
        <v>0</v>
      </c>
      <c r="X32" s="26"/>
      <c r="Y32" s="24">
        <f>Y31+Z31</f>
        <v>0</v>
      </c>
      <c r="Z32" s="26"/>
      <c r="AA32" s="24">
        <f>AA31+AB31</f>
        <v>0</v>
      </c>
      <c r="AB32" s="26"/>
      <c r="AC32" s="19">
        <f>Q32+S32+U32+W32+Y32</f>
        <v>0</v>
      </c>
      <c r="AE32" s="5" t="s">
        <v>0</v>
      </c>
      <c r="AF32" s="27" t="str">
        <f>IFERROR(B32/Q32,"N.A.")</f>
        <v>N.A.</v>
      </c>
      <c r="AG32" s="28"/>
      <c r="AH32" s="27" t="str">
        <f>IFERROR(D32/S32,"N.A.")</f>
        <v>N.A.</v>
      </c>
      <c r="AI32" s="28"/>
      <c r="AJ32" s="27" t="str">
        <f>IFERROR(F32/U32,"N.A.")</f>
        <v>N.A.</v>
      </c>
      <c r="AK32" s="28"/>
      <c r="AL32" s="27" t="str">
        <f>IFERROR(H32/W32,"N.A.")</f>
        <v>N.A.</v>
      </c>
      <c r="AM32" s="28"/>
      <c r="AN32" s="27" t="str">
        <f>IFERROR(J32/Y32,"N.A.")</f>
        <v>N.A.</v>
      </c>
      <c r="AO32" s="28"/>
      <c r="AP32" s="27" t="str">
        <f>IFERROR(L32/AA32,"N.A.")</f>
        <v>N.A.</v>
      </c>
      <c r="AQ32" s="28"/>
      <c r="AR32" s="16" t="str">
        <f>IFERROR(N32/AC32, "N.A.")</f>
        <v>N.A.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>B39+D39+F39+H39+J39</f>
        <v>0</v>
      </c>
      <c r="M39" s="13">
        <f>C39+E39+G39+I39+K39</f>
        <v>0</v>
      </c>
      <c r="N39" s="14">
        <f>L39+M39</f>
        <v>0</v>
      </c>
      <c r="P39" s="3" t="s">
        <v>12</v>
      </c>
      <c r="Q39" s="2"/>
      <c r="R39" s="2"/>
      <c r="S39" s="2"/>
      <c r="T39" s="2"/>
      <c r="U39" s="2"/>
      <c r="V39" s="2"/>
      <c r="W39" s="2"/>
      <c r="X39" s="2"/>
      <c r="Y39" s="2"/>
      <c r="Z39" s="2"/>
      <c r="AA39" s="1">
        <f>Q39+S39+U39+W39+Y39</f>
        <v>0</v>
      </c>
      <c r="AB39" s="13">
        <f>R39+T39+V39+X39+Z39</f>
        <v>0</v>
      </c>
      <c r="AC39" s="14">
        <f>AA39+AB39</f>
        <v>0</v>
      </c>
      <c r="AE39" s="3" t="s">
        <v>12</v>
      </c>
      <c r="AF39" s="2" t="str">
        <f>IFERROR(B39/Q39, "N.A.")</f>
        <v>N.A.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 t="str">
        <f t="shared" si="30"/>
        <v>N.A.</v>
      </c>
      <c r="AM39" s="2" t="str">
        <f t="shared" si="30"/>
        <v>N.A.</v>
      </c>
      <c r="AN39" s="2" t="str">
        <f t="shared" si="30"/>
        <v>N.A.</v>
      </c>
      <c r="AO39" s="2" t="str">
        <f t="shared" si="30"/>
        <v>N.A.</v>
      </c>
      <c r="AP39" s="15" t="str">
        <f t="shared" si="30"/>
        <v>N.A.</v>
      </c>
      <c r="AQ39" s="13" t="str">
        <f t="shared" si="30"/>
        <v>N.A.</v>
      </c>
      <c r="AR39" s="14" t="str">
        <f t="shared" si="30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0</v>
      </c>
      <c r="M40" s="13">
        <f t="shared" si="31"/>
        <v>0</v>
      </c>
      <c r="N40" s="14">
        <f t="shared" ref="N40:N42" si="32">L40+M40</f>
        <v>0</v>
      </c>
      <c r="P40" s="3" t="s">
        <v>13</v>
      </c>
      <c r="Q40" s="2"/>
      <c r="R40" s="2"/>
      <c r="S40" s="2"/>
      <c r="T40" s="2"/>
      <c r="U40" s="2"/>
      <c r="V40" s="2"/>
      <c r="W40" s="2"/>
      <c r="X40" s="2"/>
      <c r="Y40" s="2"/>
      <c r="Z40" s="2"/>
      <c r="AA40" s="1">
        <f t="shared" ref="AA40:AB42" si="33">Q40+S40+U40+W40+Y40</f>
        <v>0</v>
      </c>
      <c r="AB40" s="13">
        <f t="shared" si="33"/>
        <v>0</v>
      </c>
      <c r="AC40" s="14">
        <f t="shared" ref="AC40:AC42" si="34">AA40+AB40</f>
        <v>0</v>
      </c>
      <c r="AE40" s="3" t="s">
        <v>13</v>
      </c>
      <c r="AF40" s="2" t="str">
        <f t="shared" ref="AF40:AF43" si="35">IFERROR(B40/Q40, "N.A.")</f>
        <v>N.A.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 t="str">
        <f t="shared" si="30"/>
        <v>N.A.</v>
      </c>
      <c r="AQ40" s="13" t="str">
        <f t="shared" si="30"/>
        <v>N.A.</v>
      </c>
      <c r="AR40" s="14" t="str">
        <f t="shared" si="30"/>
        <v>N.A.</v>
      </c>
    </row>
    <row r="41" spans="1:44" ht="15" customHeight="1" thickBot="1" x14ac:dyDescent="0.3">
      <c r="A41" s="3" t="s">
        <v>14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1">
        <f t="shared" si="31"/>
        <v>0</v>
      </c>
      <c r="M41" s="13">
        <f t="shared" si="31"/>
        <v>0</v>
      </c>
      <c r="N41" s="14">
        <f t="shared" si="32"/>
        <v>0</v>
      </c>
      <c r="P41" s="3" t="s">
        <v>14</v>
      </c>
      <c r="Q41" s="2"/>
      <c r="R41" s="2"/>
      <c r="S41" s="2"/>
      <c r="T41" s="2"/>
      <c r="U41" s="2"/>
      <c r="V41" s="2"/>
      <c r="W41" s="2"/>
      <c r="X41" s="2"/>
      <c r="Y41" s="2"/>
      <c r="Z41" s="2"/>
      <c r="AA41" s="1">
        <f t="shared" si="33"/>
        <v>0</v>
      </c>
      <c r="AB41" s="13">
        <f t="shared" si="33"/>
        <v>0</v>
      </c>
      <c r="AC41" s="14">
        <f t="shared" si="34"/>
        <v>0</v>
      </c>
      <c r="AE41" s="3" t="s">
        <v>14</v>
      </c>
      <c r="AF41" s="2" t="str">
        <f t="shared" si="35"/>
        <v>N.A.</v>
      </c>
      <c r="AG41" s="2" t="str">
        <f t="shared" si="30"/>
        <v>N.A.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 t="str">
        <f t="shared" si="30"/>
        <v>N.A.</v>
      </c>
      <c r="AN41" s="2" t="str">
        <f t="shared" si="30"/>
        <v>N.A.</v>
      </c>
      <c r="AO41" s="2" t="str">
        <f t="shared" si="30"/>
        <v>N.A.</v>
      </c>
      <c r="AP41" s="15" t="str">
        <f t="shared" si="30"/>
        <v>N.A.</v>
      </c>
      <c r="AQ41" s="13" t="str">
        <f t="shared" si="30"/>
        <v>N.A.</v>
      </c>
      <c r="AR41" s="14" t="str">
        <f t="shared" si="30"/>
        <v>N.A.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/>
      <c r="R42" s="2"/>
      <c r="S42" s="2"/>
      <c r="T42" s="2"/>
      <c r="U42" s="2"/>
      <c r="V42" s="2"/>
      <c r="W42" s="2"/>
      <c r="X42" s="2"/>
      <c r="Y42" s="2"/>
      <c r="Z42" s="2"/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1">
        <f t="shared" ref="L43" si="36">B43+D43+F43+H43+J43</f>
        <v>0</v>
      </c>
      <c r="M43" s="13">
        <f t="shared" ref="M43" si="37">C43+E43+G43+I43+K43</f>
        <v>0</v>
      </c>
      <c r="N43" s="17">
        <f t="shared" ref="N43" si="38">L43+M43</f>
        <v>0</v>
      </c>
      <c r="P43" s="4" t="s">
        <v>16</v>
      </c>
      <c r="Q43" s="2"/>
      <c r="R43" s="2"/>
      <c r="S43" s="2"/>
      <c r="T43" s="2"/>
      <c r="U43" s="2"/>
      <c r="V43" s="2"/>
      <c r="W43" s="2"/>
      <c r="X43" s="2"/>
      <c r="Y43" s="2"/>
      <c r="Z43" s="2"/>
      <c r="AA43" s="1">
        <f t="shared" ref="AA43" si="39">Q43+S43+U43+W43+Y43</f>
        <v>0</v>
      </c>
      <c r="AB43" s="13">
        <f t="shared" ref="AB43" si="40">R43+T43+V43+X43+Z43</f>
        <v>0</v>
      </c>
      <c r="AC43" s="17">
        <f t="shared" ref="AC43" si="41">AA43+AB43</f>
        <v>0</v>
      </c>
      <c r="AE43" s="4" t="s">
        <v>16</v>
      </c>
      <c r="AF43" s="2" t="str">
        <f t="shared" si="35"/>
        <v>N.A.</v>
      </c>
      <c r="AG43" s="2" t="str">
        <f t="shared" si="30"/>
        <v>N.A.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 t="str">
        <f t="shared" si="30"/>
        <v>N.A.</v>
      </c>
      <c r="AM43" s="2" t="str">
        <f t="shared" si="30"/>
        <v>N.A.</v>
      </c>
      <c r="AN43" s="2" t="str">
        <f t="shared" si="30"/>
        <v>N.A.</v>
      </c>
      <c r="AO43" s="2" t="str">
        <f t="shared" si="30"/>
        <v>N.A.</v>
      </c>
      <c r="AP43" s="15" t="str">
        <f t="shared" ref="AP43" si="42">IFERROR(L43/AA43, "N.A.")</f>
        <v>N.A.</v>
      </c>
      <c r="AQ43" s="13" t="str">
        <f t="shared" ref="AQ43" si="43">IFERROR(M43/AB43, "N.A.")</f>
        <v>N.A.</v>
      </c>
      <c r="AR43" s="14" t="str">
        <f t="shared" ref="AR43" si="44">IFERROR(N43/AC43, "N.A.")</f>
        <v>N.A.</v>
      </c>
    </row>
    <row r="44" spans="1:44" ht="15" customHeight="1" thickBot="1" x14ac:dyDescent="0.3">
      <c r="A44" s="5" t="s">
        <v>0</v>
      </c>
      <c r="B44" s="24">
        <f>B43+C43</f>
        <v>0</v>
      </c>
      <c r="C44" s="26"/>
      <c r="D44" s="24">
        <f>D43+E43</f>
        <v>0</v>
      </c>
      <c r="E44" s="26"/>
      <c r="F44" s="24">
        <f>F43+G43</f>
        <v>0</v>
      </c>
      <c r="G44" s="26"/>
      <c r="H44" s="24">
        <f>H43+I43</f>
        <v>0</v>
      </c>
      <c r="I44" s="26"/>
      <c r="J44" s="24">
        <f>J43+K43</f>
        <v>0</v>
      </c>
      <c r="K44" s="26"/>
      <c r="L44" s="24">
        <f>L43+M43</f>
        <v>0</v>
      </c>
      <c r="M44" s="25"/>
      <c r="N44" s="18">
        <f>B44+D44+F44+H44+J44</f>
        <v>0</v>
      </c>
      <c r="P44" s="5" t="s">
        <v>0</v>
      </c>
      <c r="Q44" s="24">
        <f>Q43+R43</f>
        <v>0</v>
      </c>
      <c r="R44" s="26"/>
      <c r="S44" s="24">
        <f>S43+T43</f>
        <v>0</v>
      </c>
      <c r="T44" s="26"/>
      <c r="U44" s="24">
        <f>U43+V43</f>
        <v>0</v>
      </c>
      <c r="V44" s="26"/>
      <c r="W44" s="24">
        <f>W43+X43</f>
        <v>0</v>
      </c>
      <c r="X44" s="26"/>
      <c r="Y44" s="24">
        <f>Y43+Z43</f>
        <v>0</v>
      </c>
      <c r="Z44" s="26"/>
      <c r="AA44" s="24">
        <f>AA43+AB43</f>
        <v>0</v>
      </c>
      <c r="AB44" s="25"/>
      <c r="AC44" s="18">
        <f>Q44+S44+U44+W44+Y44</f>
        <v>0</v>
      </c>
      <c r="AE44" s="5" t="s">
        <v>0</v>
      </c>
      <c r="AF44" s="27" t="str">
        <f>IFERROR(B44/Q44,"N.A.")</f>
        <v>N.A.</v>
      </c>
      <c r="AG44" s="28"/>
      <c r="AH44" s="27" t="str">
        <f>IFERROR(D44/S44,"N.A.")</f>
        <v>N.A.</v>
      </c>
      <c r="AI44" s="28"/>
      <c r="AJ44" s="27" t="str">
        <f>IFERROR(F44/U44,"N.A.")</f>
        <v>N.A.</v>
      </c>
      <c r="AK44" s="28"/>
      <c r="AL44" s="27" t="str">
        <f>IFERROR(H44/W44,"N.A.")</f>
        <v>N.A.</v>
      </c>
      <c r="AM44" s="28"/>
      <c r="AN44" s="27" t="str">
        <f>IFERROR(J44/Y44,"N.A.")</f>
        <v>N.A.</v>
      </c>
      <c r="AO44" s="28"/>
      <c r="AP44" s="27" t="str">
        <f>IFERROR(L44/AA44,"N.A.")</f>
        <v>N.A.</v>
      </c>
      <c r="AQ44" s="28"/>
      <c r="AR44" s="16" t="str">
        <f>IFERROR(N44/AC44, "N.A.")</f>
        <v>N.A.</v>
      </c>
    </row>
  </sheetData>
  <mergeCells count="144"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12">
    <tabColor theme="8"/>
  </sheetPr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2012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133721418.00000009</v>
      </c>
      <c r="C15" s="2"/>
      <c r="D15" s="2">
        <v>86486312.99999994</v>
      </c>
      <c r="E15" s="2"/>
      <c r="F15" s="2">
        <v>87001530.00000003</v>
      </c>
      <c r="G15" s="2"/>
      <c r="H15" s="2">
        <v>306611083</v>
      </c>
      <c r="I15" s="2"/>
      <c r="J15" s="2">
        <v>0</v>
      </c>
      <c r="K15" s="2"/>
      <c r="L15" s="1">
        <f>B15+D15+F15+H15+J15</f>
        <v>613820344</v>
      </c>
      <c r="M15" s="13">
        <f>C15+E15+G15+I15+K15</f>
        <v>0</v>
      </c>
      <c r="N15" s="14">
        <f>L15+M15</f>
        <v>613820344</v>
      </c>
      <c r="P15" s="3" t="s">
        <v>12</v>
      </c>
      <c r="Q15" s="2">
        <v>33281</v>
      </c>
      <c r="R15" s="2">
        <v>0</v>
      </c>
      <c r="S15" s="2">
        <v>19020</v>
      </c>
      <c r="T15" s="2">
        <v>0</v>
      </c>
      <c r="U15" s="2">
        <v>13428</v>
      </c>
      <c r="V15" s="2">
        <v>0</v>
      </c>
      <c r="W15" s="2">
        <v>83869</v>
      </c>
      <c r="X15" s="2">
        <v>0</v>
      </c>
      <c r="Y15" s="2">
        <v>13282</v>
      </c>
      <c r="Z15" s="2">
        <v>0</v>
      </c>
      <c r="AA15" s="1">
        <f>Q15+S15+U15+W15+Y15</f>
        <v>162880</v>
      </c>
      <c r="AB15" s="13">
        <f>R15+T15+V15+X15+Z15</f>
        <v>0</v>
      </c>
      <c r="AC15" s="14">
        <f>AA15+AB15</f>
        <v>162880</v>
      </c>
      <c r="AE15" s="3" t="s">
        <v>12</v>
      </c>
      <c r="AF15" s="2">
        <f>IFERROR(B15/Q15, "N.A.")</f>
        <v>4017.950722634539</v>
      </c>
      <c r="AG15" s="2" t="str">
        <f t="shared" ref="AG15:AR19" si="0">IFERROR(C15/R15, "N.A.")</f>
        <v>N.A.</v>
      </c>
      <c r="AH15" s="2">
        <f t="shared" si="0"/>
        <v>4547.1247634069368</v>
      </c>
      <c r="AI15" s="2" t="str">
        <f t="shared" si="0"/>
        <v>N.A.</v>
      </c>
      <c r="AJ15" s="2">
        <f t="shared" si="0"/>
        <v>6479.1130473637195</v>
      </c>
      <c r="AK15" s="2" t="str">
        <f t="shared" si="0"/>
        <v>N.A.</v>
      </c>
      <c r="AL15" s="2">
        <f t="shared" si="0"/>
        <v>3655.8332995504893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3768.5433693516698</v>
      </c>
      <c r="AQ15" s="13" t="str">
        <f t="shared" si="0"/>
        <v>N.A.</v>
      </c>
      <c r="AR15" s="14">
        <f t="shared" si="0"/>
        <v>3768.5433693516698</v>
      </c>
    </row>
    <row r="16" spans="1:44" ht="15" customHeight="1" thickBot="1" x14ac:dyDescent="0.3">
      <c r="A16" s="3" t="s">
        <v>13</v>
      </c>
      <c r="B16" s="2">
        <v>93850538.999999985</v>
      </c>
      <c r="C16" s="2">
        <v>4747040</v>
      </c>
      <c r="D16" s="2">
        <v>737879.99999999988</v>
      </c>
      <c r="E16" s="2"/>
      <c r="F16" s="2"/>
      <c r="G16" s="2"/>
      <c r="H16" s="2"/>
      <c r="I16" s="2"/>
      <c r="J16" s="2"/>
      <c r="K16" s="2"/>
      <c r="L16" s="1">
        <f t="shared" ref="L16:M18" si="1">B16+D16+F16+H16+J16</f>
        <v>94588418.999999985</v>
      </c>
      <c r="M16" s="13">
        <f t="shared" si="1"/>
        <v>4747040</v>
      </c>
      <c r="N16" s="14">
        <f t="shared" ref="N16:N18" si="2">L16+M16</f>
        <v>99335458.999999985</v>
      </c>
      <c r="P16" s="3" t="s">
        <v>13</v>
      </c>
      <c r="Q16" s="2">
        <v>31883</v>
      </c>
      <c r="R16" s="2">
        <v>1201</v>
      </c>
      <c r="S16" s="2">
        <v>654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32537</v>
      </c>
      <c r="AB16" s="13">
        <f t="shared" si="3"/>
        <v>1201</v>
      </c>
      <c r="AC16" s="14">
        <f t="shared" ref="AC16:AC18" si="4">AA16+AB16</f>
        <v>33738</v>
      </c>
      <c r="AE16" s="3" t="s">
        <v>13</v>
      </c>
      <c r="AF16" s="2">
        <f t="shared" ref="AF16:AF19" si="5">IFERROR(B16/Q16, "N.A.")</f>
        <v>2943.5918514568889</v>
      </c>
      <c r="AG16" s="2">
        <f t="shared" si="0"/>
        <v>3952.5728559533723</v>
      </c>
      <c r="AH16" s="2">
        <f t="shared" si="0"/>
        <v>1128.2568807339449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2907.1032670498198</v>
      </c>
      <c r="AQ16" s="13">
        <f t="shared" si="0"/>
        <v>3952.5728559533723</v>
      </c>
      <c r="AR16" s="14">
        <f t="shared" si="0"/>
        <v>2944.3197284960575</v>
      </c>
    </row>
    <row r="17" spans="1:44" ht="15" customHeight="1" thickBot="1" x14ac:dyDescent="0.3">
      <c r="A17" s="3" t="s">
        <v>14</v>
      </c>
      <c r="B17" s="2">
        <v>416468806</v>
      </c>
      <c r="C17" s="2">
        <v>1852263347</v>
      </c>
      <c r="D17" s="2">
        <v>94256654.999999985</v>
      </c>
      <c r="E17" s="2">
        <v>44790399.999999993</v>
      </c>
      <c r="F17" s="2"/>
      <c r="G17" s="2">
        <v>272810455</v>
      </c>
      <c r="H17" s="2"/>
      <c r="I17" s="2">
        <v>81027899.000000015</v>
      </c>
      <c r="J17" s="2">
        <v>0</v>
      </c>
      <c r="K17" s="2"/>
      <c r="L17" s="1">
        <f t="shared" si="1"/>
        <v>510725461</v>
      </c>
      <c r="M17" s="13">
        <f t="shared" si="1"/>
        <v>2250892101</v>
      </c>
      <c r="N17" s="14">
        <f t="shared" si="2"/>
        <v>2761617562</v>
      </c>
      <c r="P17" s="3" t="s">
        <v>14</v>
      </c>
      <c r="Q17" s="2">
        <v>85737</v>
      </c>
      <c r="R17" s="2">
        <v>291443</v>
      </c>
      <c r="S17" s="2">
        <v>19033</v>
      </c>
      <c r="T17" s="2">
        <v>5596</v>
      </c>
      <c r="U17" s="2">
        <v>0</v>
      </c>
      <c r="V17" s="2">
        <v>20802</v>
      </c>
      <c r="W17" s="2">
        <v>0</v>
      </c>
      <c r="X17" s="2">
        <v>18433</v>
      </c>
      <c r="Y17" s="2">
        <v>13111</v>
      </c>
      <c r="Z17" s="2">
        <v>0</v>
      </c>
      <c r="AA17" s="1">
        <f t="shared" si="3"/>
        <v>117881</v>
      </c>
      <c r="AB17" s="13">
        <f t="shared" si="3"/>
        <v>336274</v>
      </c>
      <c r="AC17" s="14">
        <f t="shared" si="4"/>
        <v>454155</v>
      </c>
      <c r="AE17" s="3" t="s">
        <v>14</v>
      </c>
      <c r="AF17" s="2">
        <f t="shared" si="5"/>
        <v>4857.5154950604756</v>
      </c>
      <c r="AG17" s="2">
        <f t="shared" si="0"/>
        <v>6355.4909433405501</v>
      </c>
      <c r="AH17" s="2">
        <f t="shared" si="0"/>
        <v>4952.2752587610985</v>
      </c>
      <c r="AI17" s="2">
        <f t="shared" si="0"/>
        <v>8004.0028591851305</v>
      </c>
      <c r="AJ17" s="2" t="str">
        <f t="shared" si="0"/>
        <v>N.A.</v>
      </c>
      <c r="AK17" s="2">
        <f t="shared" si="0"/>
        <v>13114.626237861745</v>
      </c>
      <c r="AL17" s="2" t="str">
        <f t="shared" si="0"/>
        <v>N.A.</v>
      </c>
      <c r="AM17" s="2">
        <f t="shared" si="0"/>
        <v>4395.8063798622043</v>
      </c>
      <c r="AN17" s="2">
        <f t="shared" si="0"/>
        <v>0</v>
      </c>
      <c r="AO17" s="2" t="str">
        <f t="shared" si="0"/>
        <v>N.A.</v>
      </c>
      <c r="AP17" s="15">
        <f t="shared" si="0"/>
        <v>4332.5511405570023</v>
      </c>
      <c r="AQ17" s="13">
        <f t="shared" si="0"/>
        <v>6693.6251419972996</v>
      </c>
      <c r="AR17" s="14">
        <f t="shared" si="0"/>
        <v>6080.7820281621916</v>
      </c>
    </row>
    <row r="18" spans="1:44" ht="15" customHeight="1" thickBot="1" x14ac:dyDescent="0.3">
      <c r="A18" s="3" t="s">
        <v>15</v>
      </c>
      <c r="B18" s="2">
        <v>19968945.000000007</v>
      </c>
      <c r="C18" s="2">
        <v>6245535.0000000009</v>
      </c>
      <c r="D18" s="2">
        <v>11070058</v>
      </c>
      <c r="E18" s="2">
        <v>1132620</v>
      </c>
      <c r="F18" s="2"/>
      <c r="G18" s="2">
        <v>28284389.000000007</v>
      </c>
      <c r="H18" s="2">
        <v>11283604.999999996</v>
      </c>
      <c r="I18" s="2"/>
      <c r="J18" s="2">
        <v>0</v>
      </c>
      <c r="K18" s="2"/>
      <c r="L18" s="1">
        <f t="shared" si="1"/>
        <v>42322608</v>
      </c>
      <c r="M18" s="13">
        <f t="shared" si="1"/>
        <v>35662544.000000007</v>
      </c>
      <c r="N18" s="14">
        <f t="shared" si="2"/>
        <v>77985152</v>
      </c>
      <c r="P18" s="3" t="s">
        <v>15</v>
      </c>
      <c r="Q18" s="2">
        <v>8758</v>
      </c>
      <c r="R18" s="2">
        <v>1541</v>
      </c>
      <c r="S18" s="2">
        <v>2338</v>
      </c>
      <c r="T18" s="2">
        <v>208</v>
      </c>
      <c r="U18" s="2">
        <v>0</v>
      </c>
      <c r="V18" s="2">
        <v>3506</v>
      </c>
      <c r="W18" s="2">
        <v>17817</v>
      </c>
      <c r="X18" s="2">
        <v>0</v>
      </c>
      <c r="Y18" s="2">
        <v>7433</v>
      </c>
      <c r="Z18" s="2">
        <v>0</v>
      </c>
      <c r="AA18" s="1">
        <f t="shared" si="3"/>
        <v>36346</v>
      </c>
      <c r="AB18" s="13">
        <f t="shared" si="3"/>
        <v>5255</v>
      </c>
      <c r="AC18" s="17">
        <f t="shared" si="4"/>
        <v>41601</v>
      </c>
      <c r="AE18" s="3" t="s">
        <v>15</v>
      </c>
      <c r="AF18" s="2">
        <f t="shared" si="5"/>
        <v>2280.0804978305559</v>
      </c>
      <c r="AG18" s="2">
        <f t="shared" si="0"/>
        <v>4052.9104477611945</v>
      </c>
      <c r="AH18" s="2">
        <f t="shared" si="0"/>
        <v>4734.8408896492729</v>
      </c>
      <c r="AI18" s="2">
        <f t="shared" si="0"/>
        <v>5445.2884615384619</v>
      </c>
      <c r="AJ18" s="2" t="str">
        <f t="shared" si="0"/>
        <v>N.A.</v>
      </c>
      <c r="AK18" s="2">
        <f t="shared" si="0"/>
        <v>8067.4241300627518</v>
      </c>
      <c r="AL18" s="2">
        <f t="shared" si="0"/>
        <v>633.30555087837433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1164.436471688769</v>
      </c>
      <c r="AQ18" s="13">
        <f t="shared" si="0"/>
        <v>6786.4022835394881</v>
      </c>
      <c r="AR18" s="14">
        <f t="shared" si="0"/>
        <v>1874.598014470806</v>
      </c>
    </row>
    <row r="19" spans="1:44" ht="15" customHeight="1" thickBot="1" x14ac:dyDescent="0.3">
      <c r="A19" s="4" t="s">
        <v>16</v>
      </c>
      <c r="B19" s="2">
        <v>664009708.00000167</v>
      </c>
      <c r="C19" s="2">
        <v>1863255922.0000012</v>
      </c>
      <c r="D19" s="2">
        <v>192550905.99999994</v>
      </c>
      <c r="E19" s="2">
        <v>45923020.000000007</v>
      </c>
      <c r="F19" s="2">
        <v>87001530.00000003</v>
      </c>
      <c r="G19" s="2">
        <v>301094844.00000006</v>
      </c>
      <c r="H19" s="2">
        <v>317894688.00000012</v>
      </c>
      <c r="I19" s="2">
        <v>81027899.000000015</v>
      </c>
      <c r="J19" s="2">
        <v>0</v>
      </c>
      <c r="K19" s="2"/>
      <c r="L19" s="1">
        <f t="shared" ref="L19" si="6">B19+D19+F19+H19+J19</f>
        <v>1261456832.0000019</v>
      </c>
      <c r="M19" s="13">
        <f t="shared" ref="M19" si="7">C19+E19+G19+I19+K19</f>
        <v>2291301685.0000014</v>
      </c>
      <c r="N19" s="17">
        <f t="shared" ref="N19" si="8">L19+M19</f>
        <v>3552758517.0000033</v>
      </c>
      <c r="P19" s="4" t="s">
        <v>16</v>
      </c>
      <c r="Q19" s="2">
        <v>159659</v>
      </c>
      <c r="R19" s="2">
        <v>294185</v>
      </c>
      <c r="S19" s="2">
        <v>41045</v>
      </c>
      <c r="T19" s="2">
        <v>5804</v>
      </c>
      <c r="U19" s="2">
        <v>13428</v>
      </c>
      <c r="V19" s="2">
        <v>24308</v>
      </c>
      <c r="W19" s="2">
        <v>101686</v>
      </c>
      <c r="X19" s="2">
        <v>18433</v>
      </c>
      <c r="Y19" s="2">
        <v>33826</v>
      </c>
      <c r="Z19" s="2">
        <v>0</v>
      </c>
      <c r="AA19" s="1">
        <f t="shared" ref="AA19" si="9">Q19+S19+U19+W19+Y19</f>
        <v>349644</v>
      </c>
      <c r="AB19" s="13">
        <f t="shared" ref="AB19" si="10">R19+T19+V19+X19+Z19</f>
        <v>342730</v>
      </c>
      <c r="AC19" s="14">
        <f t="shared" ref="AC19" si="11">AA19+AB19</f>
        <v>692374</v>
      </c>
      <c r="AE19" s="4" t="s">
        <v>16</v>
      </c>
      <c r="AF19" s="2">
        <f t="shared" si="5"/>
        <v>4158.9243825904059</v>
      </c>
      <c r="AG19" s="2">
        <f t="shared" si="0"/>
        <v>6333.6197358804875</v>
      </c>
      <c r="AH19" s="2">
        <f t="shared" si="0"/>
        <v>4691.2146668290889</v>
      </c>
      <c r="AI19" s="2">
        <f t="shared" si="0"/>
        <v>7912.3053066850462</v>
      </c>
      <c r="AJ19" s="2">
        <f t="shared" si="0"/>
        <v>6479.1130473637195</v>
      </c>
      <c r="AK19" s="2">
        <f t="shared" si="0"/>
        <v>12386.656409412542</v>
      </c>
      <c r="AL19" s="2">
        <f t="shared" si="0"/>
        <v>3126.2384989084053</v>
      </c>
      <c r="AM19" s="2">
        <f t="shared" si="0"/>
        <v>4395.8063798622043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3607.832057750174</v>
      </c>
      <c r="AQ19" s="13">
        <f t="shared" ref="AQ19" si="13">IFERROR(M19/AB19, "N.A.")</f>
        <v>6685.4424328188416</v>
      </c>
      <c r="AR19" s="14">
        <f t="shared" ref="AR19" si="14">IFERROR(N19/AC19, "N.A.")</f>
        <v>5131.2708406150477</v>
      </c>
    </row>
    <row r="20" spans="1:44" ht="15" customHeight="1" thickBot="1" x14ac:dyDescent="0.3">
      <c r="A20" s="5" t="s">
        <v>0</v>
      </c>
      <c r="B20" s="24">
        <f>B19+C19</f>
        <v>2527265630.0000029</v>
      </c>
      <c r="C20" s="26"/>
      <c r="D20" s="24">
        <f>D19+E19</f>
        <v>238473925.99999994</v>
      </c>
      <c r="E20" s="26"/>
      <c r="F20" s="24">
        <f>F19+G19</f>
        <v>388096374.00000012</v>
      </c>
      <c r="G20" s="26"/>
      <c r="H20" s="24">
        <f>H19+I19</f>
        <v>398922587.00000012</v>
      </c>
      <c r="I20" s="26"/>
      <c r="J20" s="24">
        <f>J19+K19</f>
        <v>0</v>
      </c>
      <c r="K20" s="26"/>
      <c r="L20" s="24">
        <f>L19+M19</f>
        <v>3552758517.0000033</v>
      </c>
      <c r="M20" s="25"/>
      <c r="N20" s="18">
        <f>B20+D20+F20+H20+J20</f>
        <v>3552758517.0000029</v>
      </c>
      <c r="P20" s="5" t="s">
        <v>0</v>
      </c>
      <c r="Q20" s="24">
        <f>Q19+R19</f>
        <v>453844</v>
      </c>
      <c r="R20" s="26"/>
      <c r="S20" s="24">
        <f>S19+T19</f>
        <v>46849</v>
      </c>
      <c r="T20" s="26"/>
      <c r="U20" s="24">
        <f>U19+V19</f>
        <v>37736</v>
      </c>
      <c r="V20" s="26"/>
      <c r="W20" s="24">
        <f>W19+X19</f>
        <v>120119</v>
      </c>
      <c r="X20" s="26"/>
      <c r="Y20" s="24">
        <f>Y19+Z19</f>
        <v>33826</v>
      </c>
      <c r="Z20" s="26"/>
      <c r="AA20" s="24">
        <f>AA19+AB19</f>
        <v>692374</v>
      </c>
      <c r="AB20" s="26"/>
      <c r="AC20" s="19">
        <f>Q20+S20+U20+W20+Y20</f>
        <v>692374</v>
      </c>
      <c r="AE20" s="5" t="s">
        <v>0</v>
      </c>
      <c r="AF20" s="27">
        <f>IFERROR(B20/Q20,"N.A.")</f>
        <v>5568.5778152845533</v>
      </c>
      <c r="AG20" s="28"/>
      <c r="AH20" s="27">
        <f>IFERROR(D20/S20,"N.A.")</f>
        <v>5090.2671561826282</v>
      </c>
      <c r="AI20" s="28"/>
      <c r="AJ20" s="27">
        <f>IFERROR(F20/U20,"N.A.")</f>
        <v>10284.512772948912</v>
      </c>
      <c r="AK20" s="28"/>
      <c r="AL20" s="27">
        <f>IFERROR(H20/W20,"N.A.")</f>
        <v>3321.0615056735414</v>
      </c>
      <c r="AM20" s="28"/>
      <c r="AN20" s="27">
        <f>IFERROR(J20/Y20,"N.A.")</f>
        <v>0</v>
      </c>
      <c r="AO20" s="28"/>
      <c r="AP20" s="27">
        <f>IFERROR(L20/AA20,"N.A.")</f>
        <v>5131.2708406150477</v>
      </c>
      <c r="AQ20" s="28"/>
      <c r="AR20" s="16">
        <f>IFERROR(N20/AC20, "N.A.")</f>
        <v>5131.2708406150477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115788257.99999996</v>
      </c>
      <c r="C27" s="2"/>
      <c r="D27" s="2">
        <v>83862882.999999955</v>
      </c>
      <c r="E27" s="2"/>
      <c r="F27" s="2">
        <v>79909589.999999985</v>
      </c>
      <c r="G27" s="2"/>
      <c r="H27" s="2">
        <v>193812874</v>
      </c>
      <c r="I27" s="2"/>
      <c r="J27" s="2">
        <v>0</v>
      </c>
      <c r="K27" s="2"/>
      <c r="L27" s="1">
        <f>B27+D27+F27+H27+J27</f>
        <v>473373604.99999988</v>
      </c>
      <c r="M27" s="13">
        <f>C27+E27+G27+I27+K27</f>
        <v>0</v>
      </c>
      <c r="N27" s="14">
        <f>L27+M27</f>
        <v>473373604.99999988</v>
      </c>
      <c r="P27" s="3" t="s">
        <v>12</v>
      </c>
      <c r="Q27" s="2">
        <v>26322</v>
      </c>
      <c r="R27" s="2">
        <v>0</v>
      </c>
      <c r="S27" s="2">
        <v>18317</v>
      </c>
      <c r="T27" s="2">
        <v>0</v>
      </c>
      <c r="U27" s="2">
        <v>11558</v>
      </c>
      <c r="V27" s="2">
        <v>0</v>
      </c>
      <c r="W27" s="2">
        <v>42153</v>
      </c>
      <c r="X27" s="2">
        <v>0</v>
      </c>
      <c r="Y27" s="2">
        <v>3641</v>
      </c>
      <c r="Z27" s="2">
        <v>0</v>
      </c>
      <c r="AA27" s="1">
        <f>Q27+S27+U27+W27+Y27</f>
        <v>101991</v>
      </c>
      <c r="AB27" s="13">
        <f>R27+T27+V27+X27+Z27</f>
        <v>0</v>
      </c>
      <c r="AC27" s="14">
        <f>AA27+AB27</f>
        <v>101991</v>
      </c>
      <c r="AE27" s="3" t="s">
        <v>12</v>
      </c>
      <c r="AF27" s="2">
        <f>IFERROR(B27/Q27, "N.A.")</f>
        <v>4398.9156599042608</v>
      </c>
      <c r="AG27" s="2" t="str">
        <f t="shared" ref="AG27:AR31" si="15">IFERROR(C27/R27, "N.A.")</f>
        <v>N.A.</v>
      </c>
      <c r="AH27" s="2">
        <f t="shared" si="15"/>
        <v>4578.4180269694798</v>
      </c>
      <c r="AI27" s="2" t="str">
        <f t="shared" si="15"/>
        <v>N.A.</v>
      </c>
      <c r="AJ27" s="2">
        <f t="shared" si="15"/>
        <v>6913.7904481744235</v>
      </c>
      <c r="AK27" s="2" t="str">
        <f t="shared" si="15"/>
        <v>N.A.</v>
      </c>
      <c r="AL27" s="2">
        <f t="shared" si="15"/>
        <v>4597.842953051977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4641.3272249512202</v>
      </c>
      <c r="AQ27" s="13" t="str">
        <f t="shared" si="15"/>
        <v>N.A.</v>
      </c>
      <c r="AR27" s="14">
        <f t="shared" si="15"/>
        <v>4641.3272249512202</v>
      </c>
    </row>
    <row r="28" spans="1:44" ht="15" customHeight="1" thickBot="1" x14ac:dyDescent="0.3">
      <c r="A28" s="3" t="s">
        <v>13</v>
      </c>
      <c r="B28" s="2">
        <v>17722060</v>
      </c>
      <c r="C28" s="2">
        <v>1963809.9999999998</v>
      </c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17722060</v>
      </c>
      <c r="M28" s="13">
        <f t="shared" si="16"/>
        <v>1963809.9999999998</v>
      </c>
      <c r="N28" s="14">
        <f t="shared" ref="N28:N30" si="17">L28+M28</f>
        <v>19685870</v>
      </c>
      <c r="P28" s="3" t="s">
        <v>13</v>
      </c>
      <c r="Q28" s="2">
        <v>2667</v>
      </c>
      <c r="R28" s="2">
        <v>360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2667</v>
      </c>
      <c r="AB28" s="13">
        <f t="shared" si="18"/>
        <v>360</v>
      </c>
      <c r="AC28" s="14">
        <f t="shared" ref="AC28:AC30" si="19">AA28+AB28</f>
        <v>3027</v>
      </c>
      <c r="AE28" s="3" t="s">
        <v>13</v>
      </c>
      <c r="AF28" s="2">
        <f t="shared" ref="AF28:AF31" si="20">IFERROR(B28/Q28, "N.A.")</f>
        <v>6644.9418822647167</v>
      </c>
      <c r="AG28" s="2">
        <f t="shared" si="15"/>
        <v>5455.0277777777774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6644.9418822647167</v>
      </c>
      <c r="AQ28" s="13">
        <f t="shared" si="15"/>
        <v>5455.0277777777774</v>
      </c>
      <c r="AR28" s="14">
        <f t="shared" si="15"/>
        <v>6503.425834159234</v>
      </c>
    </row>
    <row r="29" spans="1:44" ht="15" customHeight="1" thickBot="1" x14ac:dyDescent="0.3">
      <c r="A29" s="3" t="s">
        <v>14</v>
      </c>
      <c r="B29" s="2">
        <v>268527268.99999994</v>
      </c>
      <c r="C29" s="2">
        <v>1153681550.9999995</v>
      </c>
      <c r="D29" s="2">
        <v>74134770.00000003</v>
      </c>
      <c r="E29" s="2">
        <v>25428300</v>
      </c>
      <c r="F29" s="2"/>
      <c r="G29" s="2">
        <v>211865950.00000012</v>
      </c>
      <c r="H29" s="2"/>
      <c r="I29" s="2">
        <v>54229919.999999985</v>
      </c>
      <c r="J29" s="2">
        <v>0</v>
      </c>
      <c r="K29" s="2"/>
      <c r="L29" s="1">
        <f t="shared" si="16"/>
        <v>342662039</v>
      </c>
      <c r="M29" s="13">
        <f t="shared" si="16"/>
        <v>1445205720.9999995</v>
      </c>
      <c r="N29" s="14">
        <f t="shared" si="17"/>
        <v>1787867759.9999995</v>
      </c>
      <c r="P29" s="3" t="s">
        <v>14</v>
      </c>
      <c r="Q29" s="2">
        <v>49761</v>
      </c>
      <c r="R29" s="2">
        <v>179322</v>
      </c>
      <c r="S29" s="2">
        <v>14466</v>
      </c>
      <c r="T29" s="2">
        <v>3113</v>
      </c>
      <c r="U29" s="2">
        <v>0</v>
      </c>
      <c r="V29" s="2">
        <v>15597</v>
      </c>
      <c r="W29" s="2">
        <v>0</v>
      </c>
      <c r="X29" s="2">
        <v>11003</v>
      </c>
      <c r="Y29" s="2">
        <v>3544</v>
      </c>
      <c r="Z29" s="2">
        <v>0</v>
      </c>
      <c r="AA29" s="1">
        <f t="shared" si="18"/>
        <v>67771</v>
      </c>
      <c r="AB29" s="13">
        <f t="shared" si="18"/>
        <v>209035</v>
      </c>
      <c r="AC29" s="14">
        <f t="shared" si="19"/>
        <v>276806</v>
      </c>
      <c r="AE29" s="3" t="s">
        <v>14</v>
      </c>
      <c r="AF29" s="2">
        <f t="shared" si="20"/>
        <v>5396.3398846486189</v>
      </c>
      <c r="AG29" s="2">
        <f t="shared" si="15"/>
        <v>6433.5750828119226</v>
      </c>
      <c r="AH29" s="2">
        <f t="shared" si="15"/>
        <v>5124.7594359187078</v>
      </c>
      <c r="AI29" s="2">
        <f t="shared" si="15"/>
        <v>8168.422743334404</v>
      </c>
      <c r="AJ29" s="2" t="str">
        <f t="shared" si="15"/>
        <v>N.A.</v>
      </c>
      <c r="AK29" s="2">
        <f t="shared" si="15"/>
        <v>13583.762903122402</v>
      </c>
      <c r="AL29" s="2" t="str">
        <f t="shared" si="15"/>
        <v>N.A.</v>
      </c>
      <c r="AM29" s="2">
        <f t="shared" si="15"/>
        <v>4928.6485503953454</v>
      </c>
      <c r="AN29" s="2">
        <f t="shared" si="15"/>
        <v>0</v>
      </c>
      <c r="AO29" s="2" t="str">
        <f t="shared" si="15"/>
        <v>N.A.</v>
      </c>
      <c r="AP29" s="15">
        <f t="shared" si="15"/>
        <v>5056.1750453733894</v>
      </c>
      <c r="AQ29" s="13">
        <f t="shared" si="15"/>
        <v>6913.7021120864902</v>
      </c>
      <c r="AR29" s="14">
        <f t="shared" si="15"/>
        <v>6458.9198211021421</v>
      </c>
    </row>
    <row r="30" spans="1:44" ht="15" customHeight="1" thickBot="1" x14ac:dyDescent="0.3">
      <c r="A30" s="3" t="s">
        <v>15</v>
      </c>
      <c r="B30" s="2">
        <v>19667945.000000004</v>
      </c>
      <c r="C30" s="2">
        <v>5794035.0000000009</v>
      </c>
      <c r="D30" s="2">
        <v>11070058</v>
      </c>
      <c r="E30" s="2">
        <v>1132620</v>
      </c>
      <c r="F30" s="2"/>
      <c r="G30" s="2">
        <v>28284389.000000007</v>
      </c>
      <c r="H30" s="2">
        <v>11128053</v>
      </c>
      <c r="I30" s="2"/>
      <c r="J30" s="2">
        <v>0</v>
      </c>
      <c r="K30" s="2"/>
      <c r="L30" s="1">
        <f t="shared" si="16"/>
        <v>41866056</v>
      </c>
      <c r="M30" s="13">
        <f t="shared" si="16"/>
        <v>35211044.000000007</v>
      </c>
      <c r="N30" s="14">
        <f t="shared" si="17"/>
        <v>77077100</v>
      </c>
      <c r="P30" s="3" t="s">
        <v>15</v>
      </c>
      <c r="Q30" s="2">
        <v>8618</v>
      </c>
      <c r="R30" s="2">
        <v>1401</v>
      </c>
      <c r="S30" s="2">
        <v>2338</v>
      </c>
      <c r="T30" s="2">
        <v>208</v>
      </c>
      <c r="U30" s="2">
        <v>0</v>
      </c>
      <c r="V30" s="2">
        <v>3506</v>
      </c>
      <c r="W30" s="2">
        <v>17151</v>
      </c>
      <c r="X30" s="2">
        <v>0</v>
      </c>
      <c r="Y30" s="2">
        <v>6197</v>
      </c>
      <c r="Z30" s="2">
        <v>0</v>
      </c>
      <c r="AA30" s="1">
        <f t="shared" si="18"/>
        <v>34304</v>
      </c>
      <c r="AB30" s="13">
        <f t="shared" si="18"/>
        <v>5115</v>
      </c>
      <c r="AC30" s="17">
        <f t="shared" si="19"/>
        <v>39419</v>
      </c>
      <c r="AE30" s="3" t="s">
        <v>15</v>
      </c>
      <c r="AF30" s="2">
        <f t="shared" si="20"/>
        <v>2282.1936644233006</v>
      </c>
      <c r="AG30" s="2">
        <f t="shared" si="15"/>
        <v>4135.6423982869383</v>
      </c>
      <c r="AH30" s="2">
        <f t="shared" si="15"/>
        <v>4734.8408896492729</v>
      </c>
      <c r="AI30" s="2">
        <f t="shared" si="15"/>
        <v>5445.2884615384619</v>
      </c>
      <c r="AJ30" s="2" t="str">
        <f t="shared" si="15"/>
        <v>N.A.</v>
      </c>
      <c r="AK30" s="2">
        <f t="shared" si="15"/>
        <v>8067.4241300627518</v>
      </c>
      <c r="AL30" s="2">
        <f t="shared" si="15"/>
        <v>648.82823158999474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1220.4423973880596</v>
      </c>
      <c r="AQ30" s="13">
        <f t="shared" si="15"/>
        <v>6883.8795698924741</v>
      </c>
      <c r="AR30" s="14">
        <f t="shared" si="15"/>
        <v>1955.3286486212232</v>
      </c>
    </row>
    <row r="31" spans="1:44" ht="15" customHeight="1" thickBot="1" x14ac:dyDescent="0.3">
      <c r="A31" s="4" t="s">
        <v>16</v>
      </c>
      <c r="B31" s="2">
        <v>421705531.99999952</v>
      </c>
      <c r="C31" s="2">
        <v>1161439395.9999995</v>
      </c>
      <c r="D31" s="2">
        <v>169067711.00000012</v>
      </c>
      <c r="E31" s="2">
        <v>26560920.000000004</v>
      </c>
      <c r="F31" s="2">
        <v>79909589.999999985</v>
      </c>
      <c r="G31" s="2">
        <v>240150339.00000003</v>
      </c>
      <c r="H31" s="2">
        <v>204940927.00000003</v>
      </c>
      <c r="I31" s="2">
        <v>54229919.999999985</v>
      </c>
      <c r="J31" s="2">
        <v>0</v>
      </c>
      <c r="K31" s="2"/>
      <c r="L31" s="1">
        <f t="shared" ref="L31" si="21">B31+D31+F31+H31+J31</f>
        <v>875623759.99999964</v>
      </c>
      <c r="M31" s="13">
        <f t="shared" ref="M31" si="22">C31+E31+G31+I31+K31</f>
        <v>1482380574.9999995</v>
      </c>
      <c r="N31" s="17">
        <f t="shared" ref="N31" si="23">L31+M31</f>
        <v>2358004334.999999</v>
      </c>
      <c r="P31" s="4" t="s">
        <v>16</v>
      </c>
      <c r="Q31" s="2">
        <v>87368</v>
      </c>
      <c r="R31" s="2">
        <v>181083</v>
      </c>
      <c r="S31" s="2">
        <v>35121</v>
      </c>
      <c r="T31" s="2">
        <v>3321</v>
      </c>
      <c r="U31" s="2">
        <v>11558</v>
      </c>
      <c r="V31" s="2">
        <v>19103</v>
      </c>
      <c r="W31" s="2">
        <v>59304</v>
      </c>
      <c r="X31" s="2">
        <v>11003</v>
      </c>
      <c r="Y31" s="2">
        <v>13382</v>
      </c>
      <c r="Z31" s="2">
        <v>0</v>
      </c>
      <c r="AA31" s="1">
        <f t="shared" ref="AA31" si="24">Q31+S31+U31+W31+Y31</f>
        <v>206733</v>
      </c>
      <c r="AB31" s="13">
        <f t="shared" ref="AB31" si="25">R31+T31+V31+X31+Z31</f>
        <v>214510</v>
      </c>
      <c r="AC31" s="14">
        <f t="shared" ref="AC31" si="26">AA31+AB31</f>
        <v>421243</v>
      </c>
      <c r="AE31" s="4" t="s">
        <v>16</v>
      </c>
      <c r="AF31" s="2">
        <f t="shared" si="20"/>
        <v>4826.7733266184359</v>
      </c>
      <c r="AG31" s="2">
        <f t="shared" si="15"/>
        <v>6413.8510848616352</v>
      </c>
      <c r="AH31" s="2">
        <f t="shared" si="15"/>
        <v>4813.863813672735</v>
      </c>
      <c r="AI31" s="2">
        <f t="shared" si="15"/>
        <v>7997.8681120144547</v>
      </c>
      <c r="AJ31" s="2">
        <f t="shared" si="15"/>
        <v>6913.7904481744235</v>
      </c>
      <c r="AK31" s="2">
        <f t="shared" si="15"/>
        <v>12571.341621734808</v>
      </c>
      <c r="AL31" s="2">
        <f t="shared" si="15"/>
        <v>3455.7690375016869</v>
      </c>
      <c r="AM31" s="2">
        <f t="shared" si="15"/>
        <v>4928.6485503953454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4235.5296928888938</v>
      </c>
      <c r="AQ31" s="13">
        <f t="shared" ref="AQ31" si="28">IFERROR(M31/AB31, "N.A.")</f>
        <v>6910.5429816791739</v>
      </c>
      <c r="AR31" s="14">
        <f t="shared" ref="AR31" si="29">IFERROR(N31/AC31, "N.A.")</f>
        <v>5597.7294222099808</v>
      </c>
    </row>
    <row r="32" spans="1:44" ht="15" customHeight="1" thickBot="1" x14ac:dyDescent="0.3">
      <c r="A32" s="5" t="s">
        <v>0</v>
      </c>
      <c r="B32" s="24">
        <f>B31+C31</f>
        <v>1583144927.999999</v>
      </c>
      <c r="C32" s="26"/>
      <c r="D32" s="24">
        <f>D31+E31</f>
        <v>195628631.00000012</v>
      </c>
      <c r="E32" s="26"/>
      <c r="F32" s="24">
        <f>F31+G31</f>
        <v>320059929</v>
      </c>
      <c r="G32" s="26"/>
      <c r="H32" s="24">
        <f>H31+I31</f>
        <v>259170847</v>
      </c>
      <c r="I32" s="26"/>
      <c r="J32" s="24">
        <f>J31+K31</f>
        <v>0</v>
      </c>
      <c r="K32" s="26"/>
      <c r="L32" s="24">
        <f>L31+M31</f>
        <v>2358004334.999999</v>
      </c>
      <c r="M32" s="25"/>
      <c r="N32" s="18">
        <f>B32+D32+F32+H32+J32</f>
        <v>2358004334.999999</v>
      </c>
      <c r="P32" s="5" t="s">
        <v>0</v>
      </c>
      <c r="Q32" s="24">
        <f>Q31+R31</f>
        <v>268451</v>
      </c>
      <c r="R32" s="26"/>
      <c r="S32" s="24">
        <f>S31+T31</f>
        <v>38442</v>
      </c>
      <c r="T32" s="26"/>
      <c r="U32" s="24">
        <f>U31+V31</f>
        <v>30661</v>
      </c>
      <c r="V32" s="26"/>
      <c r="W32" s="24">
        <f>W31+X31</f>
        <v>70307</v>
      </c>
      <c r="X32" s="26"/>
      <c r="Y32" s="24">
        <f>Y31+Z31</f>
        <v>13382</v>
      </c>
      <c r="Z32" s="26"/>
      <c r="AA32" s="24">
        <f>AA31+AB31</f>
        <v>421243</v>
      </c>
      <c r="AB32" s="26"/>
      <c r="AC32" s="19">
        <f>Q32+S32+U32+W32+Y32</f>
        <v>421243</v>
      </c>
      <c r="AE32" s="5" t="s">
        <v>0</v>
      </c>
      <c r="AF32" s="27">
        <f>IFERROR(B32/Q32,"N.A.")</f>
        <v>5897.332950892338</v>
      </c>
      <c r="AG32" s="28"/>
      <c r="AH32" s="27">
        <f>IFERROR(D32/S32,"N.A.")</f>
        <v>5088.9295822277745</v>
      </c>
      <c r="AI32" s="28"/>
      <c r="AJ32" s="27">
        <f>IFERROR(F32/U32,"N.A.")</f>
        <v>10438.665699096573</v>
      </c>
      <c r="AK32" s="28"/>
      <c r="AL32" s="27">
        <f>IFERROR(H32/W32,"N.A.")</f>
        <v>3686.2737280782853</v>
      </c>
      <c r="AM32" s="28"/>
      <c r="AN32" s="27">
        <f>IFERROR(J32/Y32,"N.A.")</f>
        <v>0</v>
      </c>
      <c r="AO32" s="28"/>
      <c r="AP32" s="27">
        <f>IFERROR(L32/AA32,"N.A.")</f>
        <v>5597.7294222099808</v>
      </c>
      <c r="AQ32" s="28"/>
      <c r="AR32" s="16">
        <f>IFERROR(N32/AC32, "N.A.")</f>
        <v>5597.7294222099808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17933159.999999996</v>
      </c>
      <c r="C39" s="2"/>
      <c r="D39" s="2">
        <v>2623430</v>
      </c>
      <c r="E39" s="2"/>
      <c r="F39" s="2">
        <v>7091940</v>
      </c>
      <c r="G39" s="2"/>
      <c r="H39" s="2">
        <v>112798208.99999991</v>
      </c>
      <c r="I39" s="2"/>
      <c r="J39" s="2">
        <v>0</v>
      </c>
      <c r="K39" s="2"/>
      <c r="L39" s="1">
        <f>B39+D39+F39+H39+J39</f>
        <v>140446738.99999991</v>
      </c>
      <c r="M39" s="13">
        <f>C39+E39+G39+I39+K39</f>
        <v>0</v>
      </c>
      <c r="N39" s="14">
        <f>L39+M39</f>
        <v>140446738.99999991</v>
      </c>
      <c r="P39" s="3" t="s">
        <v>12</v>
      </c>
      <c r="Q39" s="2">
        <v>6959</v>
      </c>
      <c r="R39" s="2">
        <v>0</v>
      </c>
      <c r="S39" s="2">
        <v>703</v>
      </c>
      <c r="T39" s="2">
        <v>0</v>
      </c>
      <c r="U39" s="2">
        <v>1870</v>
      </c>
      <c r="V39" s="2">
        <v>0</v>
      </c>
      <c r="W39" s="2">
        <v>41716</v>
      </c>
      <c r="X39" s="2">
        <v>0</v>
      </c>
      <c r="Y39" s="2">
        <v>9641</v>
      </c>
      <c r="Z39" s="2">
        <v>0</v>
      </c>
      <c r="AA39" s="1">
        <f>Q39+S39+U39+W39+Y39</f>
        <v>60889</v>
      </c>
      <c r="AB39" s="13">
        <f>R39+T39+V39+X39+Z39</f>
        <v>0</v>
      </c>
      <c r="AC39" s="14">
        <f>AA39+AB39</f>
        <v>60889</v>
      </c>
      <c r="AE39" s="3" t="s">
        <v>12</v>
      </c>
      <c r="AF39" s="2">
        <f>IFERROR(B39/Q39, "N.A.")</f>
        <v>2576.9737031182635</v>
      </c>
      <c r="AG39" s="2" t="str">
        <f t="shared" ref="AG39:AR43" si="30">IFERROR(C39/R39, "N.A.")</f>
        <v>N.A.</v>
      </c>
      <c r="AH39" s="2">
        <f t="shared" si="30"/>
        <v>3731.76386913229</v>
      </c>
      <c r="AI39" s="2" t="str">
        <f t="shared" si="30"/>
        <v>N.A.</v>
      </c>
      <c r="AJ39" s="2">
        <f t="shared" si="30"/>
        <v>3792.4812834224599</v>
      </c>
      <c r="AK39" s="2" t="str">
        <f t="shared" si="30"/>
        <v>N.A.</v>
      </c>
      <c r="AL39" s="2">
        <f t="shared" si="30"/>
        <v>2703.955532649341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2306.6028182430309</v>
      </c>
      <c r="AQ39" s="13" t="str">
        <f t="shared" si="30"/>
        <v>N.A.</v>
      </c>
      <c r="AR39" s="14">
        <f t="shared" si="30"/>
        <v>2306.6028182430309</v>
      </c>
    </row>
    <row r="40" spans="1:44" ht="15" customHeight="1" thickBot="1" x14ac:dyDescent="0.3">
      <c r="A40" s="3" t="s">
        <v>13</v>
      </c>
      <c r="B40" s="2">
        <v>76128478.999999955</v>
      </c>
      <c r="C40" s="2">
        <v>2783229.9999999995</v>
      </c>
      <c r="D40" s="2">
        <v>737879.99999999988</v>
      </c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76866358.999999955</v>
      </c>
      <c r="M40" s="13">
        <f t="shared" si="31"/>
        <v>2783229.9999999995</v>
      </c>
      <c r="N40" s="14">
        <f t="shared" ref="N40:N42" si="32">L40+M40</f>
        <v>79649588.999999955</v>
      </c>
      <c r="P40" s="3" t="s">
        <v>13</v>
      </c>
      <c r="Q40" s="2">
        <v>29216</v>
      </c>
      <c r="R40" s="2">
        <v>841</v>
      </c>
      <c r="S40" s="2">
        <v>654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29870</v>
      </c>
      <c r="AB40" s="13">
        <f t="shared" si="33"/>
        <v>841</v>
      </c>
      <c r="AC40" s="14">
        <f t="shared" ref="AC40:AC42" si="34">AA40+AB40</f>
        <v>30711</v>
      </c>
      <c r="AE40" s="3" t="s">
        <v>13</v>
      </c>
      <c r="AF40" s="2">
        <f t="shared" ref="AF40:AF43" si="35">IFERROR(B40/Q40, "N.A.")</f>
        <v>2605.7119044359238</v>
      </c>
      <c r="AG40" s="2">
        <f t="shared" si="30"/>
        <v>3309.4292508917947</v>
      </c>
      <c r="AH40" s="2">
        <f t="shared" si="30"/>
        <v>1128.2568807339449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2573.3632072313344</v>
      </c>
      <c r="AQ40" s="13">
        <f t="shared" si="30"/>
        <v>3309.4292508917947</v>
      </c>
      <c r="AR40" s="14">
        <f t="shared" si="30"/>
        <v>2593.5198788707617</v>
      </c>
    </row>
    <row r="41" spans="1:44" ht="15" customHeight="1" thickBot="1" x14ac:dyDescent="0.3">
      <c r="A41" s="3" t="s">
        <v>14</v>
      </c>
      <c r="B41" s="2">
        <v>147941537.00000009</v>
      </c>
      <c r="C41" s="2">
        <v>698581796.00000012</v>
      </c>
      <c r="D41" s="2">
        <v>20121885</v>
      </c>
      <c r="E41" s="2">
        <v>19362099.999999996</v>
      </c>
      <c r="F41" s="2"/>
      <c r="G41" s="2">
        <v>60944505.000000015</v>
      </c>
      <c r="H41" s="2"/>
      <c r="I41" s="2">
        <v>26797978.999999993</v>
      </c>
      <c r="J41" s="2">
        <v>0</v>
      </c>
      <c r="K41" s="2"/>
      <c r="L41" s="1">
        <f t="shared" si="31"/>
        <v>168063422.00000009</v>
      </c>
      <c r="M41" s="13">
        <f t="shared" si="31"/>
        <v>805686380.00000012</v>
      </c>
      <c r="N41" s="14">
        <f t="shared" si="32"/>
        <v>973749802.00000024</v>
      </c>
      <c r="P41" s="3" t="s">
        <v>14</v>
      </c>
      <c r="Q41" s="2">
        <v>35976</v>
      </c>
      <c r="R41" s="2">
        <v>112121</v>
      </c>
      <c r="S41" s="2">
        <v>4567</v>
      </c>
      <c r="T41" s="2">
        <v>2483</v>
      </c>
      <c r="U41" s="2">
        <v>0</v>
      </c>
      <c r="V41" s="2">
        <v>5205</v>
      </c>
      <c r="W41" s="2">
        <v>0</v>
      </c>
      <c r="X41" s="2">
        <v>7430</v>
      </c>
      <c r="Y41" s="2">
        <v>9567</v>
      </c>
      <c r="Z41" s="2">
        <v>0</v>
      </c>
      <c r="AA41" s="1">
        <f t="shared" si="33"/>
        <v>50110</v>
      </c>
      <c r="AB41" s="13">
        <f t="shared" si="33"/>
        <v>127239</v>
      </c>
      <c r="AC41" s="14">
        <f t="shared" si="34"/>
        <v>177349</v>
      </c>
      <c r="AE41" s="3" t="s">
        <v>14</v>
      </c>
      <c r="AF41" s="2">
        <f t="shared" si="35"/>
        <v>4112.2286246386502</v>
      </c>
      <c r="AG41" s="2">
        <f t="shared" si="30"/>
        <v>6230.6061843900798</v>
      </c>
      <c r="AH41" s="2">
        <f t="shared" si="30"/>
        <v>4405.9305890081014</v>
      </c>
      <c r="AI41" s="2">
        <f t="shared" si="30"/>
        <v>7797.8654853000389</v>
      </c>
      <c r="AJ41" s="2" t="str">
        <f t="shared" si="30"/>
        <v>N.A.</v>
      </c>
      <c r="AK41" s="2">
        <f t="shared" si="30"/>
        <v>11708.8386167147</v>
      </c>
      <c r="AL41" s="2" t="str">
        <f t="shared" si="30"/>
        <v>N.A.</v>
      </c>
      <c r="AM41" s="2">
        <f t="shared" si="30"/>
        <v>3606.7266487213988</v>
      </c>
      <c r="AN41" s="2">
        <f t="shared" si="30"/>
        <v>0</v>
      </c>
      <c r="AO41" s="2" t="str">
        <f t="shared" si="30"/>
        <v>N.A.</v>
      </c>
      <c r="AP41" s="15">
        <f t="shared" si="30"/>
        <v>3353.8898822590318</v>
      </c>
      <c r="AQ41" s="13">
        <f t="shared" si="30"/>
        <v>6332.0709845251858</v>
      </c>
      <c r="AR41" s="14">
        <f t="shared" si="30"/>
        <v>5490.5852415294148</v>
      </c>
    </row>
    <row r="42" spans="1:44" ht="15" customHeight="1" thickBot="1" x14ac:dyDescent="0.3">
      <c r="A42" s="3" t="s">
        <v>15</v>
      </c>
      <c r="B42" s="2">
        <v>301000</v>
      </c>
      <c r="C42" s="2">
        <v>451500</v>
      </c>
      <c r="D42" s="2"/>
      <c r="E42" s="2"/>
      <c r="F42" s="2"/>
      <c r="G42" s="2"/>
      <c r="H42" s="2">
        <v>155552</v>
      </c>
      <c r="I42" s="2"/>
      <c r="J42" s="2">
        <v>0</v>
      </c>
      <c r="K42" s="2"/>
      <c r="L42" s="1">
        <f t="shared" si="31"/>
        <v>456552</v>
      </c>
      <c r="M42" s="13">
        <f t="shared" si="31"/>
        <v>451500</v>
      </c>
      <c r="N42" s="14">
        <f t="shared" si="32"/>
        <v>908052</v>
      </c>
      <c r="P42" s="3" t="s">
        <v>15</v>
      </c>
      <c r="Q42" s="2">
        <v>140</v>
      </c>
      <c r="R42" s="2">
        <v>140</v>
      </c>
      <c r="S42" s="2">
        <v>0</v>
      </c>
      <c r="T42" s="2">
        <v>0</v>
      </c>
      <c r="U42" s="2">
        <v>0</v>
      </c>
      <c r="V42" s="2">
        <v>0</v>
      </c>
      <c r="W42" s="2">
        <v>666</v>
      </c>
      <c r="X42" s="2">
        <v>0</v>
      </c>
      <c r="Y42" s="2">
        <v>1236</v>
      </c>
      <c r="Z42" s="2">
        <v>0</v>
      </c>
      <c r="AA42" s="1">
        <f t="shared" si="33"/>
        <v>2042</v>
      </c>
      <c r="AB42" s="13">
        <f t="shared" si="33"/>
        <v>140</v>
      </c>
      <c r="AC42" s="14">
        <f t="shared" si="34"/>
        <v>2182</v>
      </c>
      <c r="AE42" s="3" t="s">
        <v>15</v>
      </c>
      <c r="AF42" s="2">
        <f t="shared" si="35"/>
        <v>2150</v>
      </c>
      <c r="AG42" s="2">
        <f t="shared" si="30"/>
        <v>3225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>
        <f t="shared" si="30"/>
        <v>233.56156156156158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223.58080313418216</v>
      </c>
      <c r="AQ42" s="13">
        <f t="shared" si="30"/>
        <v>3225</v>
      </c>
      <c r="AR42" s="14">
        <f t="shared" si="30"/>
        <v>416.1558203483043</v>
      </c>
    </row>
    <row r="43" spans="1:44" ht="15" customHeight="1" thickBot="1" x14ac:dyDescent="0.3">
      <c r="A43" s="4" t="s">
        <v>16</v>
      </c>
      <c r="B43" s="2">
        <v>242304175.99999997</v>
      </c>
      <c r="C43" s="2">
        <v>701816526.0000006</v>
      </c>
      <c r="D43" s="2">
        <v>23483195</v>
      </c>
      <c r="E43" s="2">
        <v>19362099.999999996</v>
      </c>
      <c r="F43" s="2">
        <v>7091940</v>
      </c>
      <c r="G43" s="2">
        <v>60944505.000000015</v>
      </c>
      <c r="H43" s="2">
        <v>112953760.99999991</v>
      </c>
      <c r="I43" s="2">
        <v>26797978.999999993</v>
      </c>
      <c r="J43" s="2">
        <v>0</v>
      </c>
      <c r="K43" s="2"/>
      <c r="L43" s="1">
        <f t="shared" ref="L43" si="36">B43+D43+F43+H43+J43</f>
        <v>385833071.99999988</v>
      </c>
      <c r="M43" s="13">
        <f t="shared" ref="M43" si="37">C43+E43+G43+I43+K43</f>
        <v>808921110.0000006</v>
      </c>
      <c r="N43" s="17">
        <f t="shared" ref="N43" si="38">L43+M43</f>
        <v>1194754182.0000005</v>
      </c>
      <c r="P43" s="4" t="s">
        <v>16</v>
      </c>
      <c r="Q43" s="2">
        <v>72291</v>
      </c>
      <c r="R43" s="2">
        <v>113102</v>
      </c>
      <c r="S43" s="2">
        <v>5924</v>
      </c>
      <c r="T43" s="2">
        <v>2483</v>
      </c>
      <c r="U43" s="2">
        <v>1870</v>
      </c>
      <c r="V43" s="2">
        <v>5205</v>
      </c>
      <c r="W43" s="2">
        <v>42382</v>
      </c>
      <c r="X43" s="2">
        <v>7430</v>
      </c>
      <c r="Y43" s="2">
        <v>20444</v>
      </c>
      <c r="Z43" s="2">
        <v>0</v>
      </c>
      <c r="AA43" s="1">
        <f t="shared" ref="AA43" si="39">Q43+S43+U43+W43+Y43</f>
        <v>142911</v>
      </c>
      <c r="AB43" s="13">
        <f t="shared" ref="AB43" si="40">R43+T43+V43+X43+Z43</f>
        <v>128220</v>
      </c>
      <c r="AC43" s="17">
        <f t="shared" ref="AC43" si="41">AA43+AB43</f>
        <v>271131</v>
      </c>
      <c r="AE43" s="4" t="s">
        <v>16</v>
      </c>
      <c r="AF43" s="2">
        <f t="shared" si="35"/>
        <v>3351.788964048083</v>
      </c>
      <c r="AG43" s="2">
        <f t="shared" si="30"/>
        <v>6205.1645947905481</v>
      </c>
      <c r="AH43" s="2">
        <f t="shared" si="30"/>
        <v>3964.077481431465</v>
      </c>
      <c r="AI43" s="2">
        <f t="shared" si="30"/>
        <v>7797.8654853000389</v>
      </c>
      <c r="AJ43" s="2">
        <f t="shared" si="30"/>
        <v>3792.4812834224599</v>
      </c>
      <c r="AK43" s="2">
        <f t="shared" si="30"/>
        <v>11708.8386167147</v>
      </c>
      <c r="AL43" s="2">
        <f t="shared" si="30"/>
        <v>2665.135222500116</v>
      </c>
      <c r="AM43" s="2">
        <f t="shared" si="30"/>
        <v>3606.7266487213988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2699.8136742448087</v>
      </c>
      <c r="AQ43" s="13">
        <f t="shared" ref="AQ43" si="43">IFERROR(M43/AB43, "N.A.")</f>
        <v>6308.8528310716001</v>
      </c>
      <c r="AR43" s="14">
        <f t="shared" ref="AR43" si="44">IFERROR(N43/AC43, "N.A.")</f>
        <v>4406.5569116036177</v>
      </c>
    </row>
    <row r="44" spans="1:44" ht="15" customHeight="1" thickBot="1" x14ac:dyDescent="0.3">
      <c r="A44" s="5" t="s">
        <v>0</v>
      </c>
      <c r="B44" s="24">
        <f>B43+C43</f>
        <v>944120702.0000006</v>
      </c>
      <c r="C44" s="26"/>
      <c r="D44" s="24">
        <f>D43+E43</f>
        <v>42845295</v>
      </c>
      <c r="E44" s="26"/>
      <c r="F44" s="24">
        <f>F43+G43</f>
        <v>68036445.000000015</v>
      </c>
      <c r="G44" s="26"/>
      <c r="H44" s="24">
        <f>H43+I43</f>
        <v>139751739.99999991</v>
      </c>
      <c r="I44" s="26"/>
      <c r="J44" s="24">
        <f>J43+K43</f>
        <v>0</v>
      </c>
      <c r="K44" s="26"/>
      <c r="L44" s="24">
        <f>L43+M43</f>
        <v>1194754182.0000005</v>
      </c>
      <c r="M44" s="25"/>
      <c r="N44" s="18">
        <f>B44+D44+F44+H44+J44</f>
        <v>1194754182.0000005</v>
      </c>
      <c r="P44" s="5" t="s">
        <v>0</v>
      </c>
      <c r="Q44" s="24">
        <f>Q43+R43</f>
        <v>185393</v>
      </c>
      <c r="R44" s="26"/>
      <c r="S44" s="24">
        <f>S43+T43</f>
        <v>8407</v>
      </c>
      <c r="T44" s="26"/>
      <c r="U44" s="24">
        <f>U43+V43</f>
        <v>7075</v>
      </c>
      <c r="V44" s="26"/>
      <c r="W44" s="24">
        <f>W43+X43</f>
        <v>49812</v>
      </c>
      <c r="X44" s="26"/>
      <c r="Y44" s="24">
        <f>Y43+Z43</f>
        <v>20444</v>
      </c>
      <c r="Z44" s="26"/>
      <c r="AA44" s="24">
        <f>AA43+AB43</f>
        <v>271131</v>
      </c>
      <c r="AB44" s="25"/>
      <c r="AC44" s="18">
        <f>Q44+S44+U44+W44+Y44</f>
        <v>271131</v>
      </c>
      <c r="AE44" s="5" t="s">
        <v>0</v>
      </c>
      <c r="AF44" s="27">
        <f>IFERROR(B44/Q44,"N.A.")</f>
        <v>5092.5369458393825</v>
      </c>
      <c r="AG44" s="28"/>
      <c r="AH44" s="27">
        <f>IFERROR(D44/S44,"N.A.")</f>
        <v>5096.3833710003564</v>
      </c>
      <c r="AI44" s="28"/>
      <c r="AJ44" s="27">
        <f>IFERROR(F44/U44,"N.A.")</f>
        <v>9616.4586572438184</v>
      </c>
      <c r="AK44" s="28"/>
      <c r="AL44" s="27">
        <f>IFERROR(H44/W44,"N.A.")</f>
        <v>2805.5837950694595</v>
      </c>
      <c r="AM44" s="28"/>
      <c r="AN44" s="27">
        <f>IFERROR(J44/Y44,"N.A.")</f>
        <v>0</v>
      </c>
      <c r="AO44" s="28"/>
      <c r="AP44" s="27">
        <f>IFERROR(L44/AA44,"N.A.")</f>
        <v>4406.5569116036177</v>
      </c>
      <c r="AQ44" s="28"/>
      <c r="AR44" s="16">
        <f>IFERROR(N44/AC44, "N.A.")</f>
        <v>4406.5569116036177</v>
      </c>
    </row>
  </sheetData>
  <mergeCells count="144">
    <mergeCell ref="A11:A14"/>
    <mergeCell ref="B11:M11"/>
    <mergeCell ref="N11:N14"/>
    <mergeCell ref="A23:A26"/>
    <mergeCell ref="B23:M23"/>
    <mergeCell ref="N23:N26"/>
    <mergeCell ref="H24:I25"/>
    <mergeCell ref="J24:K25"/>
    <mergeCell ref="L24:M25"/>
    <mergeCell ref="B13:C13"/>
    <mergeCell ref="D13:E13"/>
    <mergeCell ref="B20:C20"/>
    <mergeCell ref="D20:E20"/>
    <mergeCell ref="F20:G20"/>
    <mergeCell ref="H20:I20"/>
    <mergeCell ref="J20:K20"/>
    <mergeCell ref="B24:E24"/>
    <mergeCell ref="F24:G25"/>
    <mergeCell ref="N35:N38"/>
    <mergeCell ref="B12:E12"/>
    <mergeCell ref="F12:G13"/>
    <mergeCell ref="H12:I13"/>
    <mergeCell ref="J12:K13"/>
    <mergeCell ref="L12:M13"/>
    <mergeCell ref="P23:P26"/>
    <mergeCell ref="B36:E36"/>
    <mergeCell ref="F36:G37"/>
    <mergeCell ref="H36:I37"/>
    <mergeCell ref="J36:K37"/>
    <mergeCell ref="L36:M37"/>
    <mergeCell ref="B37:C37"/>
    <mergeCell ref="B25:C25"/>
    <mergeCell ref="D25:E25"/>
    <mergeCell ref="P11:P14"/>
    <mergeCell ref="P35:P38"/>
    <mergeCell ref="L20:M20"/>
    <mergeCell ref="A35:A38"/>
    <mergeCell ref="B35:M35"/>
    <mergeCell ref="J32:K32"/>
    <mergeCell ref="B44:C44"/>
    <mergeCell ref="D44:E44"/>
    <mergeCell ref="F44:G44"/>
    <mergeCell ref="H44:I44"/>
    <mergeCell ref="J44:K44"/>
    <mergeCell ref="D37:E37"/>
    <mergeCell ref="B32:C32"/>
    <mergeCell ref="D32:E32"/>
    <mergeCell ref="F32:G32"/>
    <mergeCell ref="H32:I32"/>
    <mergeCell ref="L32:M32"/>
    <mergeCell ref="L44:M44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Q11:AB11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Q23:AB23"/>
    <mergeCell ref="AC23:AC26"/>
    <mergeCell ref="AE23:AE26"/>
    <mergeCell ref="AF23:AQ23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Q35:AB35"/>
    <mergeCell ref="AC35:AC38"/>
    <mergeCell ref="AE35:AE38"/>
    <mergeCell ref="AF35:AQ35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  <c r="Q2" s="9"/>
      <c r="R2" s="9"/>
      <c r="S2" s="9"/>
      <c r="T2" s="9"/>
      <c r="U2" s="9"/>
      <c r="V2" s="9"/>
      <c r="W2" s="9"/>
      <c r="X2" s="9"/>
      <c r="Y2" s="9"/>
      <c r="Z2" s="9"/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2012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</row>
    <row r="9" spans="1:44" ht="15" customHeight="1" x14ac:dyDescent="0.25">
      <c r="A9" s="7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4011890</v>
      </c>
      <c r="C15" s="2"/>
      <c r="D15" s="2">
        <v>1915300</v>
      </c>
      <c r="E15" s="2"/>
      <c r="F15" s="2">
        <v>2728219.9999999995</v>
      </c>
      <c r="G15" s="2"/>
      <c r="H15" s="2">
        <v>10358936.000000002</v>
      </c>
      <c r="I15" s="2"/>
      <c r="J15" s="2">
        <v>0</v>
      </c>
      <c r="K15" s="2"/>
      <c r="L15" s="1">
        <f>B15+D15+F15+H15+J15</f>
        <v>19014346</v>
      </c>
      <c r="M15" s="13">
        <f>C15+E15+G15+I15+K15</f>
        <v>0</v>
      </c>
      <c r="N15" s="14">
        <f>L15+M15</f>
        <v>19014346</v>
      </c>
      <c r="P15" s="3" t="s">
        <v>12</v>
      </c>
      <c r="Q15" s="2">
        <v>1701</v>
      </c>
      <c r="R15" s="2">
        <v>0</v>
      </c>
      <c r="S15" s="2">
        <v>508</v>
      </c>
      <c r="T15" s="2">
        <v>0</v>
      </c>
      <c r="U15" s="2">
        <v>660</v>
      </c>
      <c r="V15" s="2">
        <v>0</v>
      </c>
      <c r="W15" s="2">
        <v>4620</v>
      </c>
      <c r="X15" s="2">
        <v>0</v>
      </c>
      <c r="Y15" s="2">
        <v>1839</v>
      </c>
      <c r="Z15" s="2">
        <v>0</v>
      </c>
      <c r="AA15" s="1">
        <f>Q15+S15+U15+W15+Y15</f>
        <v>9328</v>
      </c>
      <c r="AB15" s="13">
        <f>R15+T15+V15+X15+Z15</f>
        <v>0</v>
      </c>
      <c r="AC15" s="14">
        <f>AA15+AB15</f>
        <v>9328</v>
      </c>
      <c r="AE15" s="3" t="s">
        <v>12</v>
      </c>
      <c r="AF15" s="2">
        <f>IFERROR(B15/Q15, "N.A.")</f>
        <v>2358.5479129923574</v>
      </c>
      <c r="AG15" s="2" t="str">
        <f t="shared" ref="AG15:AR19" si="0">IFERROR(C15/R15, "N.A.")</f>
        <v>N.A.</v>
      </c>
      <c r="AH15" s="2">
        <f t="shared" si="0"/>
        <v>3770.2755905511813</v>
      </c>
      <c r="AI15" s="2" t="str">
        <f t="shared" si="0"/>
        <v>N.A.</v>
      </c>
      <c r="AJ15" s="2">
        <f t="shared" si="0"/>
        <v>4133.6666666666661</v>
      </c>
      <c r="AK15" s="2" t="str">
        <f t="shared" si="0"/>
        <v>N.A.</v>
      </c>
      <c r="AL15" s="2">
        <f t="shared" si="0"/>
        <v>2242.1939393939397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2038.416166380789</v>
      </c>
      <c r="AQ15" s="13" t="str">
        <f t="shared" si="0"/>
        <v>N.A.</v>
      </c>
      <c r="AR15" s="14">
        <f t="shared" si="0"/>
        <v>2038.416166380789</v>
      </c>
    </row>
    <row r="16" spans="1:44" ht="15" customHeight="1" thickBot="1" x14ac:dyDescent="0.3">
      <c r="A16" s="3" t="s">
        <v>13</v>
      </c>
      <c r="B16" s="2">
        <v>2566702</v>
      </c>
      <c r="C16" s="2"/>
      <c r="D16" s="2">
        <v>105780</v>
      </c>
      <c r="E16" s="2"/>
      <c r="F16" s="2"/>
      <c r="G16" s="2"/>
      <c r="H16" s="2"/>
      <c r="I16" s="2"/>
      <c r="J16" s="2"/>
      <c r="K16" s="2"/>
      <c r="L16" s="1">
        <f t="shared" ref="L16:M18" si="1">B16+D16+F16+H16+J16</f>
        <v>2672482</v>
      </c>
      <c r="M16" s="13">
        <f t="shared" si="1"/>
        <v>0</v>
      </c>
      <c r="N16" s="14">
        <f t="shared" ref="N16:N18" si="2">L16+M16</f>
        <v>2672482</v>
      </c>
      <c r="P16" s="3" t="s">
        <v>13</v>
      </c>
      <c r="Q16" s="2">
        <v>1792</v>
      </c>
      <c r="R16" s="2">
        <v>0</v>
      </c>
      <c r="S16" s="2">
        <v>164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1956</v>
      </c>
      <c r="AB16" s="13">
        <f t="shared" si="3"/>
        <v>0</v>
      </c>
      <c r="AC16" s="14">
        <f t="shared" ref="AC16:AC18" si="4">AA16+AB16</f>
        <v>1956</v>
      </c>
      <c r="AE16" s="3" t="s">
        <v>13</v>
      </c>
      <c r="AF16" s="2">
        <f t="shared" ref="AF16:AF19" si="5">IFERROR(B16/Q16, "N.A.")</f>
        <v>1432.3113839285713</v>
      </c>
      <c r="AG16" s="2" t="str">
        <f t="shared" si="0"/>
        <v>N.A.</v>
      </c>
      <c r="AH16" s="2">
        <f t="shared" si="0"/>
        <v>645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1366.299591002045</v>
      </c>
      <c r="AQ16" s="13" t="str">
        <f t="shared" si="0"/>
        <v>N.A.</v>
      </c>
      <c r="AR16" s="14">
        <f t="shared" si="0"/>
        <v>1366.299591002045</v>
      </c>
    </row>
    <row r="17" spans="1:44" ht="15" customHeight="1" thickBot="1" x14ac:dyDescent="0.3">
      <c r="A17" s="3" t="s">
        <v>14</v>
      </c>
      <c r="B17" s="2">
        <v>27395947</v>
      </c>
      <c r="C17" s="2">
        <v>74720610</v>
      </c>
      <c r="D17" s="2">
        <v>3486310.0000000005</v>
      </c>
      <c r="E17" s="2"/>
      <c r="F17" s="2"/>
      <c r="G17" s="2">
        <v>4038000</v>
      </c>
      <c r="H17" s="2"/>
      <c r="I17" s="2">
        <v>2434964</v>
      </c>
      <c r="J17" s="2">
        <v>0</v>
      </c>
      <c r="K17" s="2"/>
      <c r="L17" s="1">
        <f t="shared" si="1"/>
        <v>30882257</v>
      </c>
      <c r="M17" s="13">
        <f t="shared" si="1"/>
        <v>81193574</v>
      </c>
      <c r="N17" s="14">
        <f t="shared" si="2"/>
        <v>112075831</v>
      </c>
      <c r="P17" s="3" t="s">
        <v>14</v>
      </c>
      <c r="Q17" s="2">
        <v>6083</v>
      </c>
      <c r="R17" s="2">
        <v>11083</v>
      </c>
      <c r="S17" s="2">
        <v>1108</v>
      </c>
      <c r="T17" s="2">
        <v>0</v>
      </c>
      <c r="U17" s="2">
        <v>0</v>
      </c>
      <c r="V17" s="2">
        <v>726</v>
      </c>
      <c r="W17" s="2">
        <v>0</v>
      </c>
      <c r="X17" s="2">
        <v>1760</v>
      </c>
      <c r="Y17" s="2">
        <v>1497</v>
      </c>
      <c r="Z17" s="2">
        <v>0</v>
      </c>
      <c r="AA17" s="1">
        <f t="shared" si="3"/>
        <v>8688</v>
      </c>
      <c r="AB17" s="13">
        <f t="shared" si="3"/>
        <v>13569</v>
      </c>
      <c r="AC17" s="14">
        <f t="shared" si="4"/>
        <v>22257</v>
      </c>
      <c r="AE17" s="3" t="s">
        <v>14</v>
      </c>
      <c r="AF17" s="2">
        <f t="shared" si="5"/>
        <v>4503.6901200065759</v>
      </c>
      <c r="AG17" s="2">
        <f t="shared" si="0"/>
        <v>6741.9119372011191</v>
      </c>
      <c r="AH17" s="2">
        <f t="shared" si="0"/>
        <v>3146.4891696750906</v>
      </c>
      <c r="AI17" s="2" t="str">
        <f t="shared" si="0"/>
        <v>N.A.</v>
      </c>
      <c r="AJ17" s="2" t="str">
        <f t="shared" si="0"/>
        <v>N.A.</v>
      </c>
      <c r="AK17" s="2">
        <f t="shared" si="0"/>
        <v>5561.9834710743798</v>
      </c>
      <c r="AL17" s="2" t="str">
        <f t="shared" si="0"/>
        <v>N.A.</v>
      </c>
      <c r="AM17" s="2">
        <f t="shared" si="0"/>
        <v>1383.5022727272728</v>
      </c>
      <c r="AN17" s="2">
        <f t="shared" si="0"/>
        <v>0</v>
      </c>
      <c r="AO17" s="2" t="str">
        <f t="shared" si="0"/>
        <v>N.A.</v>
      </c>
      <c r="AP17" s="15">
        <f t="shared" si="0"/>
        <v>3554.5875920810313</v>
      </c>
      <c r="AQ17" s="13">
        <f t="shared" si="0"/>
        <v>5983.755177242243</v>
      </c>
      <c r="AR17" s="14">
        <f t="shared" si="0"/>
        <v>5035.5317877521675</v>
      </c>
    </row>
    <row r="18" spans="1:44" ht="15" customHeight="1" thickBot="1" x14ac:dyDescent="0.3">
      <c r="A18" s="3" t="s">
        <v>15</v>
      </c>
      <c r="B18" s="2">
        <v>868987</v>
      </c>
      <c r="C18" s="2">
        <v>1189380</v>
      </c>
      <c r="D18" s="2"/>
      <c r="E18" s="2"/>
      <c r="F18" s="2"/>
      <c r="G18" s="2">
        <v>280000</v>
      </c>
      <c r="H18" s="2">
        <v>1271282</v>
      </c>
      <c r="I18" s="2"/>
      <c r="J18" s="2">
        <v>0</v>
      </c>
      <c r="K18" s="2"/>
      <c r="L18" s="1">
        <f t="shared" si="1"/>
        <v>2140269</v>
      </c>
      <c r="M18" s="13">
        <f t="shared" si="1"/>
        <v>1469380</v>
      </c>
      <c r="N18" s="14">
        <f t="shared" si="2"/>
        <v>3609649</v>
      </c>
      <c r="P18" s="3" t="s">
        <v>15</v>
      </c>
      <c r="Q18" s="2">
        <v>521</v>
      </c>
      <c r="R18" s="2">
        <v>348</v>
      </c>
      <c r="S18" s="2">
        <v>0</v>
      </c>
      <c r="T18" s="2">
        <v>0</v>
      </c>
      <c r="U18" s="2">
        <v>0</v>
      </c>
      <c r="V18" s="2">
        <v>140</v>
      </c>
      <c r="W18" s="2">
        <v>5867</v>
      </c>
      <c r="X18" s="2">
        <v>0</v>
      </c>
      <c r="Y18" s="2">
        <v>2046</v>
      </c>
      <c r="Z18" s="2">
        <v>0</v>
      </c>
      <c r="AA18" s="1">
        <f t="shared" si="3"/>
        <v>8434</v>
      </c>
      <c r="AB18" s="13">
        <f t="shared" si="3"/>
        <v>488</v>
      </c>
      <c r="AC18" s="17">
        <f t="shared" si="4"/>
        <v>8922</v>
      </c>
      <c r="AE18" s="3" t="s">
        <v>15</v>
      </c>
      <c r="AF18" s="2">
        <f t="shared" si="5"/>
        <v>1667.9213051823417</v>
      </c>
      <c r="AG18" s="2">
        <f t="shared" si="0"/>
        <v>3417.7586206896553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>
        <f t="shared" si="0"/>
        <v>2000</v>
      </c>
      <c r="AL18" s="2">
        <f t="shared" si="0"/>
        <v>216.68348389296062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253.76677732985536</v>
      </c>
      <c r="AQ18" s="13">
        <f t="shared" si="0"/>
        <v>3011.0245901639346</v>
      </c>
      <c r="AR18" s="14">
        <f t="shared" si="0"/>
        <v>404.57845774490022</v>
      </c>
    </row>
    <row r="19" spans="1:44" ht="15" customHeight="1" thickBot="1" x14ac:dyDescent="0.3">
      <c r="A19" s="4" t="s">
        <v>16</v>
      </c>
      <c r="B19" s="2">
        <v>34843526</v>
      </c>
      <c r="C19" s="2">
        <v>75909990</v>
      </c>
      <c r="D19" s="2">
        <v>5507389.9999999991</v>
      </c>
      <c r="E19" s="2"/>
      <c r="F19" s="2">
        <v>2728219.9999999995</v>
      </c>
      <c r="G19" s="2">
        <v>4317999.9999999991</v>
      </c>
      <c r="H19" s="2">
        <v>11630218.000000004</v>
      </c>
      <c r="I19" s="2">
        <v>2434964</v>
      </c>
      <c r="J19" s="2">
        <v>0</v>
      </c>
      <c r="K19" s="2"/>
      <c r="L19" s="1">
        <f t="shared" ref="L19" si="6">B19+D19+F19+H19+J19</f>
        <v>54709354</v>
      </c>
      <c r="M19" s="13">
        <f t="shared" ref="M19" si="7">C19+E19+G19+I19+K19</f>
        <v>82662954</v>
      </c>
      <c r="N19" s="17">
        <f t="shared" ref="N19" si="8">L19+M19</f>
        <v>137372308</v>
      </c>
      <c r="P19" s="4" t="s">
        <v>16</v>
      </c>
      <c r="Q19" s="2">
        <v>10097</v>
      </c>
      <c r="R19" s="2">
        <v>11431</v>
      </c>
      <c r="S19" s="2">
        <v>1780</v>
      </c>
      <c r="T19" s="2">
        <v>0</v>
      </c>
      <c r="U19" s="2">
        <v>660</v>
      </c>
      <c r="V19" s="2">
        <v>866</v>
      </c>
      <c r="W19" s="2">
        <v>10487</v>
      </c>
      <c r="X19" s="2">
        <v>1760</v>
      </c>
      <c r="Y19" s="2">
        <v>5382</v>
      </c>
      <c r="Z19" s="2">
        <v>0</v>
      </c>
      <c r="AA19" s="1">
        <f t="shared" ref="AA19" si="9">Q19+S19+U19+W19+Y19</f>
        <v>28406</v>
      </c>
      <c r="AB19" s="13">
        <f t="shared" ref="AB19" si="10">R19+T19+V19+X19+Z19</f>
        <v>14057</v>
      </c>
      <c r="AC19" s="14">
        <f t="shared" ref="AC19" si="11">AA19+AB19</f>
        <v>42463</v>
      </c>
      <c r="AE19" s="4" t="s">
        <v>16</v>
      </c>
      <c r="AF19" s="2">
        <f t="shared" si="5"/>
        <v>3450.8790729919779</v>
      </c>
      <c r="AG19" s="2">
        <f t="shared" si="0"/>
        <v>6640.7129734931323</v>
      </c>
      <c r="AH19" s="2">
        <f t="shared" si="0"/>
        <v>3094.0393258426961</v>
      </c>
      <c r="AI19" s="2" t="str">
        <f t="shared" si="0"/>
        <v>N.A.</v>
      </c>
      <c r="AJ19" s="2">
        <f t="shared" si="0"/>
        <v>4133.6666666666661</v>
      </c>
      <c r="AK19" s="2">
        <f t="shared" si="0"/>
        <v>4986.143187066974</v>
      </c>
      <c r="AL19" s="2">
        <f t="shared" si="0"/>
        <v>1109.0128730809577</v>
      </c>
      <c r="AM19" s="2">
        <f t="shared" si="0"/>
        <v>1383.5022727272728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1925.9788072942335</v>
      </c>
      <c r="AQ19" s="13">
        <f t="shared" ref="AQ19" si="13">IFERROR(M19/AB19, "N.A.")</f>
        <v>5880.5544568542364</v>
      </c>
      <c r="AR19" s="14">
        <f t="shared" ref="AR19" si="14">IFERROR(N19/AC19, "N.A.")</f>
        <v>3235.1060452629349</v>
      </c>
    </row>
    <row r="20" spans="1:44" ht="15" customHeight="1" thickBot="1" x14ac:dyDescent="0.3">
      <c r="A20" s="5" t="s">
        <v>0</v>
      </c>
      <c r="B20" s="24">
        <f>B19+C19</f>
        <v>110753516</v>
      </c>
      <c r="C20" s="26"/>
      <c r="D20" s="24">
        <f>D19+E19</f>
        <v>5507389.9999999991</v>
      </c>
      <c r="E20" s="26"/>
      <c r="F20" s="24">
        <f>F19+G19</f>
        <v>7046219.9999999981</v>
      </c>
      <c r="G20" s="26"/>
      <c r="H20" s="24">
        <f>H19+I19</f>
        <v>14065182.000000004</v>
      </c>
      <c r="I20" s="26"/>
      <c r="J20" s="24">
        <f>J19+K19</f>
        <v>0</v>
      </c>
      <c r="K20" s="26"/>
      <c r="L20" s="24">
        <f>L19+M19</f>
        <v>137372308</v>
      </c>
      <c r="M20" s="25"/>
      <c r="N20" s="18">
        <f>B20+D20+F20+H20+J20</f>
        <v>137372308</v>
      </c>
      <c r="P20" s="5" t="s">
        <v>0</v>
      </c>
      <c r="Q20" s="24">
        <f>Q19+R19</f>
        <v>21528</v>
      </c>
      <c r="R20" s="26"/>
      <c r="S20" s="24">
        <f>S19+T19</f>
        <v>1780</v>
      </c>
      <c r="T20" s="26"/>
      <c r="U20" s="24">
        <f>U19+V19</f>
        <v>1526</v>
      </c>
      <c r="V20" s="26"/>
      <c r="W20" s="24">
        <f>W19+X19</f>
        <v>12247</v>
      </c>
      <c r="X20" s="26"/>
      <c r="Y20" s="24">
        <f>Y19+Z19</f>
        <v>5382</v>
      </c>
      <c r="Z20" s="26"/>
      <c r="AA20" s="24">
        <f>AA19+AB19</f>
        <v>42463</v>
      </c>
      <c r="AB20" s="26"/>
      <c r="AC20" s="19">
        <f>Q20+S20+U20+W20+Y20</f>
        <v>42463</v>
      </c>
      <c r="AE20" s="5" t="s">
        <v>0</v>
      </c>
      <c r="AF20" s="27">
        <f>IFERROR(B20/Q20,"N.A.")</f>
        <v>5144.626347082869</v>
      </c>
      <c r="AG20" s="28"/>
      <c r="AH20" s="27">
        <f>IFERROR(D20/S20,"N.A.")</f>
        <v>3094.0393258426961</v>
      </c>
      <c r="AI20" s="28"/>
      <c r="AJ20" s="27">
        <f>IFERROR(F20/U20,"N.A.")</f>
        <v>4617.4442988204446</v>
      </c>
      <c r="AK20" s="28"/>
      <c r="AL20" s="27">
        <f>IFERROR(H20/W20,"N.A.")</f>
        <v>1148.4593778068102</v>
      </c>
      <c r="AM20" s="28"/>
      <c r="AN20" s="27">
        <f>IFERROR(J20/Y20,"N.A.")</f>
        <v>0</v>
      </c>
      <c r="AO20" s="28"/>
      <c r="AP20" s="27">
        <f>IFERROR(L20/AA20,"N.A.")</f>
        <v>3235.1060452629349</v>
      </c>
      <c r="AQ20" s="28"/>
      <c r="AR20" s="16">
        <f>IFERROR(N20/AC20, "N.A.")</f>
        <v>3235.1060452629349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3011229.9999999995</v>
      </c>
      <c r="C27" s="2"/>
      <c r="D27" s="2">
        <v>1915300</v>
      </c>
      <c r="E27" s="2"/>
      <c r="F27" s="2">
        <v>2126780</v>
      </c>
      <c r="G27" s="2"/>
      <c r="H27" s="2">
        <v>6660168</v>
      </c>
      <c r="I27" s="2"/>
      <c r="J27" s="2">
        <v>0</v>
      </c>
      <c r="K27" s="2"/>
      <c r="L27" s="1">
        <f>B27+D27+F27+H27+J27</f>
        <v>13713478</v>
      </c>
      <c r="M27" s="13">
        <f>C27+E27+G27+I27+K27</f>
        <v>0</v>
      </c>
      <c r="N27" s="14">
        <f>L27+M27</f>
        <v>13713478</v>
      </c>
      <c r="P27" s="3" t="s">
        <v>12</v>
      </c>
      <c r="Q27" s="2">
        <v>1079</v>
      </c>
      <c r="R27" s="2">
        <v>0</v>
      </c>
      <c r="S27" s="2">
        <v>508</v>
      </c>
      <c r="T27" s="2">
        <v>0</v>
      </c>
      <c r="U27" s="2">
        <v>484</v>
      </c>
      <c r="V27" s="2">
        <v>0</v>
      </c>
      <c r="W27" s="2">
        <v>2303</v>
      </c>
      <c r="X27" s="2">
        <v>0</v>
      </c>
      <c r="Y27" s="2">
        <v>569</v>
      </c>
      <c r="Z27" s="2">
        <v>0</v>
      </c>
      <c r="AA27" s="1">
        <f>Q27+S27+U27+W27+Y27</f>
        <v>4943</v>
      </c>
      <c r="AB27" s="13">
        <f>R27+T27+V27+X27+Z27</f>
        <v>0</v>
      </c>
      <c r="AC27" s="14">
        <f>AA27+AB27</f>
        <v>4943</v>
      </c>
      <c r="AE27" s="3" t="s">
        <v>12</v>
      </c>
      <c r="AF27" s="2">
        <f>IFERROR(B27/Q27, "N.A.")</f>
        <v>2790.7599629286374</v>
      </c>
      <c r="AG27" s="2" t="str">
        <f t="shared" ref="AG27:AR31" si="15">IFERROR(C27/R27, "N.A.")</f>
        <v>N.A.</v>
      </c>
      <c r="AH27" s="2">
        <f t="shared" si="15"/>
        <v>3770.2755905511813</v>
      </c>
      <c r="AI27" s="2" t="str">
        <f t="shared" si="15"/>
        <v>N.A.</v>
      </c>
      <c r="AJ27" s="2">
        <f t="shared" si="15"/>
        <v>4394.1735537190079</v>
      </c>
      <c r="AK27" s="2" t="str">
        <f t="shared" si="15"/>
        <v>N.A.</v>
      </c>
      <c r="AL27" s="2">
        <f t="shared" si="15"/>
        <v>2891.9531046461138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2774.3228808415943</v>
      </c>
      <c r="AQ27" s="13" t="str">
        <f t="shared" si="15"/>
        <v>N.A.</v>
      </c>
      <c r="AR27" s="14">
        <f t="shared" si="15"/>
        <v>2774.3228808415943</v>
      </c>
    </row>
    <row r="28" spans="1:44" ht="15" customHeight="1" thickBot="1" x14ac:dyDescent="0.3">
      <c r="A28" s="3" t="s">
        <v>13</v>
      </c>
      <c r="B28" s="2">
        <v>622139.99999999988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622139.99999999988</v>
      </c>
      <c r="M28" s="13">
        <f t="shared" si="16"/>
        <v>0</v>
      </c>
      <c r="N28" s="14">
        <f t="shared" ref="N28:N30" si="17">L28+M28</f>
        <v>622139.99999999988</v>
      </c>
      <c r="P28" s="3" t="s">
        <v>13</v>
      </c>
      <c r="Q28" s="2">
        <v>298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298</v>
      </c>
      <c r="AB28" s="13">
        <f t="shared" si="18"/>
        <v>0</v>
      </c>
      <c r="AC28" s="14">
        <f t="shared" ref="AC28:AC30" si="19">AA28+AB28</f>
        <v>298</v>
      </c>
      <c r="AE28" s="3" t="s">
        <v>13</v>
      </c>
      <c r="AF28" s="2">
        <f t="shared" ref="AF28:AF31" si="20">IFERROR(B28/Q28, "N.A.")</f>
        <v>2087.7181208053689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2087.7181208053689</v>
      </c>
      <c r="AQ28" s="13" t="str">
        <f t="shared" si="15"/>
        <v>N.A.</v>
      </c>
      <c r="AR28" s="14">
        <f t="shared" si="15"/>
        <v>2087.7181208053689</v>
      </c>
    </row>
    <row r="29" spans="1:44" ht="15" customHeight="1" thickBot="1" x14ac:dyDescent="0.3">
      <c r="A29" s="3" t="s">
        <v>14</v>
      </c>
      <c r="B29" s="2">
        <v>17027265.000000004</v>
      </c>
      <c r="C29" s="2">
        <v>41951100</v>
      </c>
      <c r="D29" s="2">
        <v>2837310</v>
      </c>
      <c r="E29" s="2"/>
      <c r="F29" s="2"/>
      <c r="G29" s="2">
        <v>1937999.9999999998</v>
      </c>
      <c r="H29" s="2"/>
      <c r="I29" s="2">
        <v>1022150</v>
      </c>
      <c r="J29" s="2">
        <v>0</v>
      </c>
      <c r="K29" s="2"/>
      <c r="L29" s="1">
        <f t="shared" si="16"/>
        <v>19864575.000000004</v>
      </c>
      <c r="M29" s="13">
        <f t="shared" si="16"/>
        <v>44911250</v>
      </c>
      <c r="N29" s="14">
        <f t="shared" si="17"/>
        <v>64775825</v>
      </c>
      <c r="P29" s="3" t="s">
        <v>14</v>
      </c>
      <c r="Q29" s="2">
        <v>3087</v>
      </c>
      <c r="R29" s="2">
        <v>6285</v>
      </c>
      <c r="S29" s="2">
        <v>687</v>
      </c>
      <c r="T29" s="2">
        <v>0</v>
      </c>
      <c r="U29" s="2">
        <v>0</v>
      </c>
      <c r="V29" s="2">
        <v>446</v>
      </c>
      <c r="W29" s="2">
        <v>0</v>
      </c>
      <c r="X29" s="2">
        <v>994</v>
      </c>
      <c r="Y29" s="2">
        <v>79</v>
      </c>
      <c r="Z29" s="2">
        <v>0</v>
      </c>
      <c r="AA29" s="1">
        <f t="shared" si="18"/>
        <v>3853</v>
      </c>
      <c r="AB29" s="13">
        <f t="shared" si="18"/>
        <v>7725</v>
      </c>
      <c r="AC29" s="14">
        <f t="shared" si="19"/>
        <v>11578</v>
      </c>
      <c r="AE29" s="3" t="s">
        <v>14</v>
      </c>
      <c r="AF29" s="2">
        <f t="shared" si="20"/>
        <v>5515.7968901846461</v>
      </c>
      <c r="AG29" s="2">
        <f t="shared" si="15"/>
        <v>6674.7971360381862</v>
      </c>
      <c r="AH29" s="2">
        <f t="shared" si="15"/>
        <v>4130</v>
      </c>
      <c r="AI29" s="2" t="str">
        <f t="shared" si="15"/>
        <v>N.A.</v>
      </c>
      <c r="AJ29" s="2" t="str">
        <f t="shared" si="15"/>
        <v>N.A.</v>
      </c>
      <c r="AK29" s="2">
        <f t="shared" si="15"/>
        <v>4345.2914798206275</v>
      </c>
      <c r="AL29" s="2" t="str">
        <f t="shared" si="15"/>
        <v>N.A.</v>
      </c>
      <c r="AM29" s="2">
        <f t="shared" si="15"/>
        <v>1028.3199195171026</v>
      </c>
      <c r="AN29" s="2">
        <f t="shared" si="15"/>
        <v>0</v>
      </c>
      <c r="AO29" s="2" t="str">
        <f t="shared" si="15"/>
        <v>N.A.</v>
      </c>
      <c r="AP29" s="15">
        <f t="shared" si="15"/>
        <v>5155.6125097326767</v>
      </c>
      <c r="AQ29" s="13">
        <f t="shared" si="15"/>
        <v>5813.7540453074434</v>
      </c>
      <c r="AR29" s="14">
        <f t="shared" si="15"/>
        <v>5594.7335463810678</v>
      </c>
    </row>
    <row r="30" spans="1:44" ht="15" customHeight="1" thickBot="1" x14ac:dyDescent="0.3">
      <c r="A30" s="3" t="s">
        <v>15</v>
      </c>
      <c r="B30" s="2">
        <v>567987</v>
      </c>
      <c r="C30" s="2">
        <v>737880</v>
      </c>
      <c r="D30" s="2"/>
      <c r="E30" s="2"/>
      <c r="F30" s="2"/>
      <c r="G30" s="2">
        <v>280000</v>
      </c>
      <c r="H30" s="2">
        <v>1200172</v>
      </c>
      <c r="I30" s="2"/>
      <c r="J30" s="2">
        <v>0</v>
      </c>
      <c r="K30" s="2"/>
      <c r="L30" s="1">
        <f t="shared" si="16"/>
        <v>1768159</v>
      </c>
      <c r="M30" s="13">
        <f t="shared" si="16"/>
        <v>1017880</v>
      </c>
      <c r="N30" s="14">
        <f t="shared" si="17"/>
        <v>2786039</v>
      </c>
      <c r="P30" s="3" t="s">
        <v>15</v>
      </c>
      <c r="Q30" s="2">
        <v>381</v>
      </c>
      <c r="R30" s="2">
        <v>208</v>
      </c>
      <c r="S30" s="2">
        <v>0</v>
      </c>
      <c r="T30" s="2">
        <v>0</v>
      </c>
      <c r="U30" s="2">
        <v>0</v>
      </c>
      <c r="V30" s="2">
        <v>140</v>
      </c>
      <c r="W30" s="2">
        <v>5640</v>
      </c>
      <c r="X30" s="2">
        <v>0</v>
      </c>
      <c r="Y30" s="2">
        <v>1734</v>
      </c>
      <c r="Z30" s="2">
        <v>0</v>
      </c>
      <c r="AA30" s="1">
        <f t="shared" si="18"/>
        <v>7755</v>
      </c>
      <c r="AB30" s="13">
        <f t="shared" si="18"/>
        <v>348</v>
      </c>
      <c r="AC30" s="17">
        <f t="shared" si="19"/>
        <v>8103</v>
      </c>
      <c r="AE30" s="3" t="s">
        <v>15</v>
      </c>
      <c r="AF30" s="2">
        <f t="shared" si="20"/>
        <v>1490.7795275590552</v>
      </c>
      <c r="AG30" s="2">
        <f t="shared" si="15"/>
        <v>3547.5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>
        <f t="shared" si="15"/>
        <v>2000</v>
      </c>
      <c r="AL30" s="2">
        <f t="shared" si="15"/>
        <v>212.79645390070922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228.00245003223728</v>
      </c>
      <c r="AQ30" s="13">
        <f t="shared" si="15"/>
        <v>2924.9425287356321</v>
      </c>
      <c r="AR30" s="14">
        <f t="shared" si="15"/>
        <v>343.82808836233494</v>
      </c>
    </row>
    <row r="31" spans="1:44" ht="15" customHeight="1" thickBot="1" x14ac:dyDescent="0.3">
      <c r="A31" s="4" t="s">
        <v>16</v>
      </c>
      <c r="B31" s="2">
        <v>21228621.999999996</v>
      </c>
      <c r="C31" s="2">
        <v>42688980.000000007</v>
      </c>
      <c r="D31" s="2">
        <v>4752609.9999999991</v>
      </c>
      <c r="E31" s="2"/>
      <c r="F31" s="2">
        <v>2126780</v>
      </c>
      <c r="G31" s="2">
        <v>2217999.9999999995</v>
      </c>
      <c r="H31" s="2">
        <v>7860339.9999999972</v>
      </c>
      <c r="I31" s="2">
        <v>1022150</v>
      </c>
      <c r="J31" s="2">
        <v>0</v>
      </c>
      <c r="K31" s="2"/>
      <c r="L31" s="1">
        <f t="shared" ref="L31" si="21">B31+D31+F31+H31+J31</f>
        <v>35968351.999999993</v>
      </c>
      <c r="M31" s="13">
        <f t="shared" ref="M31" si="22">C31+E31+G31+I31+K31</f>
        <v>45929130.000000007</v>
      </c>
      <c r="N31" s="17">
        <f t="shared" ref="N31" si="23">L31+M31</f>
        <v>81897482</v>
      </c>
      <c r="P31" s="4" t="s">
        <v>16</v>
      </c>
      <c r="Q31" s="2">
        <v>4845</v>
      </c>
      <c r="R31" s="2">
        <v>6493</v>
      </c>
      <c r="S31" s="2">
        <v>1195</v>
      </c>
      <c r="T31" s="2">
        <v>0</v>
      </c>
      <c r="U31" s="2">
        <v>484</v>
      </c>
      <c r="V31" s="2">
        <v>586</v>
      </c>
      <c r="W31" s="2">
        <v>7943</v>
      </c>
      <c r="X31" s="2">
        <v>994</v>
      </c>
      <c r="Y31" s="2">
        <v>2382</v>
      </c>
      <c r="Z31" s="2">
        <v>0</v>
      </c>
      <c r="AA31" s="1">
        <f t="shared" ref="AA31" si="24">Q31+S31+U31+W31+Y31</f>
        <v>16849</v>
      </c>
      <c r="AB31" s="13">
        <f t="shared" ref="AB31" si="25">R31+T31+V31+X31+Z31</f>
        <v>8073</v>
      </c>
      <c r="AC31" s="14">
        <f t="shared" ref="AC31" si="26">AA31+AB31</f>
        <v>24922</v>
      </c>
      <c r="AE31" s="4" t="s">
        <v>16</v>
      </c>
      <c r="AF31" s="2">
        <f t="shared" si="20"/>
        <v>4381.5525283797724</v>
      </c>
      <c r="AG31" s="2">
        <f t="shared" si="15"/>
        <v>6574.6157400277234</v>
      </c>
      <c r="AH31" s="2">
        <f t="shared" si="15"/>
        <v>3977.0794979079492</v>
      </c>
      <c r="AI31" s="2" t="str">
        <f t="shared" si="15"/>
        <v>N.A.</v>
      </c>
      <c r="AJ31" s="2">
        <f t="shared" si="15"/>
        <v>4394.1735537190079</v>
      </c>
      <c r="AK31" s="2">
        <f t="shared" si="15"/>
        <v>3784.9829351535827</v>
      </c>
      <c r="AL31" s="2">
        <f t="shared" si="15"/>
        <v>989.59335263754213</v>
      </c>
      <c r="AM31" s="2">
        <f t="shared" si="15"/>
        <v>1028.3199195171026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2134.7469879518067</v>
      </c>
      <c r="AQ31" s="13">
        <f t="shared" ref="AQ31" si="28">IFERROR(M31/AB31, "N.A.")</f>
        <v>5689.2270531400973</v>
      </c>
      <c r="AR31" s="14">
        <f t="shared" ref="AR31" si="29">IFERROR(N31/AC31, "N.A.")</f>
        <v>3286.1520744723539</v>
      </c>
    </row>
    <row r="32" spans="1:44" ht="15" customHeight="1" thickBot="1" x14ac:dyDescent="0.3">
      <c r="A32" s="5" t="s">
        <v>0</v>
      </c>
      <c r="B32" s="24">
        <f>B31+C31</f>
        <v>63917602</v>
      </c>
      <c r="C32" s="26"/>
      <c r="D32" s="24">
        <f>D31+E31</f>
        <v>4752609.9999999991</v>
      </c>
      <c r="E32" s="26"/>
      <c r="F32" s="24">
        <f>F31+G31</f>
        <v>4344780</v>
      </c>
      <c r="G32" s="26"/>
      <c r="H32" s="24">
        <f>H31+I31</f>
        <v>8882489.9999999963</v>
      </c>
      <c r="I32" s="26"/>
      <c r="J32" s="24">
        <f>J31+K31</f>
        <v>0</v>
      </c>
      <c r="K32" s="26"/>
      <c r="L32" s="24">
        <f>L31+M31</f>
        <v>81897482</v>
      </c>
      <c r="M32" s="25"/>
      <c r="N32" s="18">
        <f>B32+D32+F32+H32+J32</f>
        <v>81897482</v>
      </c>
      <c r="P32" s="5" t="s">
        <v>0</v>
      </c>
      <c r="Q32" s="24">
        <f>Q31+R31</f>
        <v>11338</v>
      </c>
      <c r="R32" s="26"/>
      <c r="S32" s="24">
        <f>S31+T31</f>
        <v>1195</v>
      </c>
      <c r="T32" s="26"/>
      <c r="U32" s="24">
        <f>U31+V31</f>
        <v>1070</v>
      </c>
      <c r="V32" s="26"/>
      <c r="W32" s="24">
        <f>W31+X31</f>
        <v>8937</v>
      </c>
      <c r="X32" s="26"/>
      <c r="Y32" s="24">
        <f>Y31+Z31</f>
        <v>2382</v>
      </c>
      <c r="Z32" s="26"/>
      <c r="AA32" s="24">
        <f>AA31+AB31</f>
        <v>24922</v>
      </c>
      <c r="AB32" s="26"/>
      <c r="AC32" s="19">
        <f>Q32+S32+U32+W32+Y32</f>
        <v>24922</v>
      </c>
      <c r="AE32" s="5" t="s">
        <v>0</v>
      </c>
      <c r="AF32" s="27">
        <f>IFERROR(B32/Q32,"N.A.")</f>
        <v>5637.467101781619</v>
      </c>
      <c r="AG32" s="28"/>
      <c r="AH32" s="27">
        <f>IFERROR(D32/S32,"N.A.")</f>
        <v>3977.0794979079492</v>
      </c>
      <c r="AI32" s="28"/>
      <c r="AJ32" s="27">
        <f>IFERROR(F32/U32,"N.A.")</f>
        <v>4060.5420560747662</v>
      </c>
      <c r="AK32" s="28"/>
      <c r="AL32" s="27">
        <f>IFERROR(H32/W32,"N.A.")</f>
        <v>993.90063779791831</v>
      </c>
      <c r="AM32" s="28"/>
      <c r="AN32" s="27">
        <f>IFERROR(J32/Y32,"N.A.")</f>
        <v>0</v>
      </c>
      <c r="AO32" s="28"/>
      <c r="AP32" s="27">
        <f>IFERROR(L32/AA32,"N.A.")</f>
        <v>3286.1520744723539</v>
      </c>
      <c r="AQ32" s="28"/>
      <c r="AR32" s="16">
        <f>IFERROR(N32/AC32, "N.A.")</f>
        <v>3286.1520744723539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1000660</v>
      </c>
      <c r="C39" s="2"/>
      <c r="D39" s="2"/>
      <c r="E39" s="2"/>
      <c r="F39" s="2">
        <v>601440</v>
      </c>
      <c r="G39" s="2"/>
      <c r="H39" s="2">
        <v>3698768</v>
      </c>
      <c r="I39" s="2"/>
      <c r="J39" s="2">
        <v>0</v>
      </c>
      <c r="K39" s="2"/>
      <c r="L39" s="1">
        <f>B39+D39+F39+H39+J39</f>
        <v>5300868</v>
      </c>
      <c r="M39" s="13">
        <f>C39+E39+G39+I39+K39</f>
        <v>0</v>
      </c>
      <c r="N39" s="14">
        <f>L39+M39</f>
        <v>5300868</v>
      </c>
      <c r="P39" s="3" t="s">
        <v>12</v>
      </c>
      <c r="Q39" s="2">
        <v>622</v>
      </c>
      <c r="R39" s="2">
        <v>0</v>
      </c>
      <c r="S39" s="2">
        <v>0</v>
      </c>
      <c r="T39" s="2">
        <v>0</v>
      </c>
      <c r="U39" s="2">
        <v>176</v>
      </c>
      <c r="V39" s="2">
        <v>0</v>
      </c>
      <c r="W39" s="2">
        <v>2317</v>
      </c>
      <c r="X39" s="2">
        <v>0</v>
      </c>
      <c r="Y39" s="2">
        <v>1270</v>
      </c>
      <c r="Z39" s="2">
        <v>0</v>
      </c>
      <c r="AA39" s="1">
        <f>Q39+S39+U39+W39+Y39</f>
        <v>4385</v>
      </c>
      <c r="AB39" s="13">
        <f>R39+T39+V39+X39+Z39</f>
        <v>0</v>
      </c>
      <c r="AC39" s="14">
        <f>AA39+AB39</f>
        <v>4385</v>
      </c>
      <c r="AE39" s="3" t="s">
        <v>12</v>
      </c>
      <c r="AF39" s="2">
        <f>IFERROR(B39/Q39, "N.A.")</f>
        <v>1608.7781350482314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>
        <f t="shared" si="30"/>
        <v>3417.2727272727275</v>
      </c>
      <c r="AK39" s="2" t="str">
        <f t="shared" si="30"/>
        <v>N.A.</v>
      </c>
      <c r="AL39" s="2">
        <f t="shared" si="30"/>
        <v>1596.360811394044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1208.8638540478905</v>
      </c>
      <c r="AQ39" s="13" t="str">
        <f t="shared" si="30"/>
        <v>N.A.</v>
      </c>
      <c r="AR39" s="14">
        <f t="shared" si="30"/>
        <v>1208.8638540478905</v>
      </c>
    </row>
    <row r="40" spans="1:44" ht="15" customHeight="1" thickBot="1" x14ac:dyDescent="0.3">
      <c r="A40" s="3" t="s">
        <v>13</v>
      </c>
      <c r="B40" s="2">
        <v>1944561.9999999995</v>
      </c>
      <c r="C40" s="2"/>
      <c r="D40" s="2">
        <v>105780</v>
      </c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2050341.9999999995</v>
      </c>
      <c r="M40" s="13">
        <f t="shared" si="31"/>
        <v>0</v>
      </c>
      <c r="N40" s="14">
        <f t="shared" ref="N40:N42" si="32">L40+M40</f>
        <v>2050341.9999999995</v>
      </c>
      <c r="P40" s="3" t="s">
        <v>13</v>
      </c>
      <c r="Q40" s="2">
        <v>1494</v>
      </c>
      <c r="R40" s="2">
        <v>0</v>
      </c>
      <c r="S40" s="2">
        <v>164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1658</v>
      </c>
      <c r="AB40" s="13">
        <f t="shared" si="33"/>
        <v>0</v>
      </c>
      <c r="AC40" s="14">
        <f t="shared" ref="AC40:AC42" si="34">AA40+AB40</f>
        <v>1658</v>
      </c>
      <c r="AE40" s="3" t="s">
        <v>13</v>
      </c>
      <c r="AF40" s="2">
        <f t="shared" ref="AF40:AF43" si="35">IFERROR(B40/Q40, "N.A.")</f>
        <v>1301.5809906291831</v>
      </c>
      <c r="AG40" s="2" t="str">
        <f t="shared" si="30"/>
        <v>N.A.</v>
      </c>
      <c r="AH40" s="2">
        <f t="shared" si="30"/>
        <v>645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1236.635705669481</v>
      </c>
      <c r="AQ40" s="13" t="str">
        <f t="shared" si="30"/>
        <v>N.A.</v>
      </c>
      <c r="AR40" s="14">
        <f t="shared" si="30"/>
        <v>1236.635705669481</v>
      </c>
    </row>
    <row r="41" spans="1:44" ht="15" customHeight="1" thickBot="1" x14ac:dyDescent="0.3">
      <c r="A41" s="3" t="s">
        <v>14</v>
      </c>
      <c r="B41" s="2">
        <v>10368682</v>
      </c>
      <c r="C41" s="2">
        <v>32769509.999999996</v>
      </c>
      <c r="D41" s="2">
        <v>648999.99999999988</v>
      </c>
      <c r="E41" s="2"/>
      <c r="F41" s="2"/>
      <c r="G41" s="2">
        <v>2100000</v>
      </c>
      <c r="H41" s="2"/>
      <c r="I41" s="2">
        <v>1412813.9999999998</v>
      </c>
      <c r="J41" s="2">
        <v>0</v>
      </c>
      <c r="K41" s="2"/>
      <c r="L41" s="1">
        <f t="shared" si="31"/>
        <v>11017682</v>
      </c>
      <c r="M41" s="13">
        <f t="shared" si="31"/>
        <v>36282324</v>
      </c>
      <c r="N41" s="14">
        <f t="shared" si="32"/>
        <v>47300006</v>
      </c>
      <c r="P41" s="3" t="s">
        <v>14</v>
      </c>
      <c r="Q41" s="2">
        <v>2996</v>
      </c>
      <c r="R41" s="2">
        <v>4798</v>
      </c>
      <c r="S41" s="2">
        <v>421</v>
      </c>
      <c r="T41" s="2">
        <v>0</v>
      </c>
      <c r="U41" s="2">
        <v>0</v>
      </c>
      <c r="V41" s="2">
        <v>280</v>
      </c>
      <c r="W41" s="2">
        <v>0</v>
      </c>
      <c r="X41" s="2">
        <v>766</v>
      </c>
      <c r="Y41" s="2">
        <v>1418</v>
      </c>
      <c r="Z41" s="2">
        <v>0</v>
      </c>
      <c r="AA41" s="1">
        <f t="shared" si="33"/>
        <v>4835</v>
      </c>
      <c r="AB41" s="13">
        <f t="shared" si="33"/>
        <v>5844</v>
      </c>
      <c r="AC41" s="14">
        <f t="shared" si="34"/>
        <v>10679</v>
      </c>
      <c r="AE41" s="3" t="s">
        <v>14</v>
      </c>
      <c r="AF41" s="2">
        <f t="shared" si="35"/>
        <v>3460.8417890520695</v>
      </c>
      <c r="AG41" s="2">
        <f t="shared" si="30"/>
        <v>6829.8270112546888</v>
      </c>
      <c r="AH41" s="2">
        <f t="shared" si="30"/>
        <v>1541.567695961995</v>
      </c>
      <c r="AI41" s="2" t="str">
        <f t="shared" si="30"/>
        <v>N.A.</v>
      </c>
      <c r="AJ41" s="2" t="str">
        <f t="shared" si="30"/>
        <v>N.A.</v>
      </c>
      <c r="AK41" s="2">
        <f t="shared" si="30"/>
        <v>7500</v>
      </c>
      <c r="AL41" s="2" t="str">
        <f t="shared" si="30"/>
        <v>N.A.</v>
      </c>
      <c r="AM41" s="2">
        <f t="shared" si="30"/>
        <v>1844.404699738903</v>
      </c>
      <c r="AN41" s="2">
        <f t="shared" si="30"/>
        <v>0</v>
      </c>
      <c r="AO41" s="2" t="str">
        <f t="shared" si="30"/>
        <v>N.A.</v>
      </c>
      <c r="AP41" s="15">
        <f t="shared" si="30"/>
        <v>2278.7346432264735</v>
      </c>
      <c r="AQ41" s="13">
        <f t="shared" si="30"/>
        <v>6208.4743326488706</v>
      </c>
      <c r="AR41" s="14">
        <f t="shared" si="30"/>
        <v>4429.2542372881353</v>
      </c>
    </row>
    <row r="42" spans="1:44" ht="15" customHeight="1" thickBot="1" x14ac:dyDescent="0.3">
      <c r="A42" s="3" t="s">
        <v>15</v>
      </c>
      <c r="B42" s="2">
        <v>301000</v>
      </c>
      <c r="C42" s="2">
        <v>451500</v>
      </c>
      <c r="D42" s="2"/>
      <c r="E42" s="2"/>
      <c r="F42" s="2"/>
      <c r="G42" s="2"/>
      <c r="H42" s="2">
        <v>71110</v>
      </c>
      <c r="I42" s="2"/>
      <c r="J42" s="2">
        <v>0</v>
      </c>
      <c r="K42" s="2"/>
      <c r="L42" s="1">
        <f t="shared" si="31"/>
        <v>372110</v>
      </c>
      <c r="M42" s="13">
        <f t="shared" si="31"/>
        <v>451500</v>
      </c>
      <c r="N42" s="14">
        <f t="shared" si="32"/>
        <v>823610</v>
      </c>
      <c r="P42" s="3" t="s">
        <v>15</v>
      </c>
      <c r="Q42" s="2">
        <v>140</v>
      </c>
      <c r="R42" s="2">
        <v>140</v>
      </c>
      <c r="S42" s="2">
        <v>0</v>
      </c>
      <c r="T42" s="2">
        <v>0</v>
      </c>
      <c r="U42" s="2">
        <v>0</v>
      </c>
      <c r="V42" s="2">
        <v>0</v>
      </c>
      <c r="W42" s="2">
        <v>227</v>
      </c>
      <c r="X42" s="2">
        <v>0</v>
      </c>
      <c r="Y42" s="2">
        <v>312</v>
      </c>
      <c r="Z42" s="2">
        <v>0</v>
      </c>
      <c r="AA42" s="1">
        <f t="shared" si="33"/>
        <v>679</v>
      </c>
      <c r="AB42" s="13">
        <f t="shared" si="33"/>
        <v>140</v>
      </c>
      <c r="AC42" s="14">
        <f t="shared" si="34"/>
        <v>819</v>
      </c>
      <c r="AE42" s="3" t="s">
        <v>15</v>
      </c>
      <c r="AF42" s="2">
        <f t="shared" si="35"/>
        <v>2150</v>
      </c>
      <c r="AG42" s="2">
        <f t="shared" si="30"/>
        <v>3225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>
        <f t="shared" si="30"/>
        <v>313.2599118942731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548.02650957290132</v>
      </c>
      <c r="AQ42" s="13">
        <f t="shared" si="30"/>
        <v>3225</v>
      </c>
      <c r="AR42" s="14">
        <f t="shared" si="30"/>
        <v>1005.6288156288156</v>
      </c>
    </row>
    <row r="43" spans="1:44" ht="15" customHeight="1" thickBot="1" x14ac:dyDescent="0.3">
      <c r="A43" s="4" t="s">
        <v>16</v>
      </c>
      <c r="B43" s="2">
        <v>13614903.999999996</v>
      </c>
      <c r="C43" s="2">
        <v>33221010</v>
      </c>
      <c r="D43" s="2">
        <v>754780</v>
      </c>
      <c r="E43" s="2"/>
      <c r="F43" s="2">
        <v>601440</v>
      </c>
      <c r="G43" s="2">
        <v>2100000</v>
      </c>
      <c r="H43" s="2">
        <v>3769877.9999999995</v>
      </c>
      <c r="I43" s="2">
        <v>1412813.9999999998</v>
      </c>
      <c r="J43" s="2">
        <v>0</v>
      </c>
      <c r="K43" s="2"/>
      <c r="L43" s="1">
        <f t="shared" ref="L43" si="36">B43+D43+F43+H43+J43</f>
        <v>18741001.999999996</v>
      </c>
      <c r="M43" s="13">
        <f t="shared" ref="M43" si="37">C43+E43+G43+I43+K43</f>
        <v>36733824</v>
      </c>
      <c r="N43" s="17">
        <f t="shared" ref="N43" si="38">L43+M43</f>
        <v>55474826</v>
      </c>
      <c r="P43" s="4" t="s">
        <v>16</v>
      </c>
      <c r="Q43" s="2">
        <v>5252</v>
      </c>
      <c r="R43" s="2">
        <v>4938</v>
      </c>
      <c r="S43" s="2">
        <v>585</v>
      </c>
      <c r="T43" s="2">
        <v>0</v>
      </c>
      <c r="U43" s="2">
        <v>176</v>
      </c>
      <c r="V43" s="2">
        <v>280</v>
      </c>
      <c r="W43" s="2">
        <v>2544</v>
      </c>
      <c r="X43" s="2">
        <v>766</v>
      </c>
      <c r="Y43" s="2">
        <v>3000</v>
      </c>
      <c r="Z43" s="2">
        <v>0</v>
      </c>
      <c r="AA43" s="1">
        <f t="shared" ref="AA43" si="39">Q43+S43+U43+W43+Y43</f>
        <v>11557</v>
      </c>
      <c r="AB43" s="13">
        <f t="shared" ref="AB43" si="40">R43+T43+V43+X43+Z43</f>
        <v>5984</v>
      </c>
      <c r="AC43" s="17">
        <f t="shared" ref="AC43" si="41">AA43+AB43</f>
        <v>17541</v>
      </c>
      <c r="AE43" s="4" t="s">
        <v>16</v>
      </c>
      <c r="AF43" s="2">
        <f t="shared" si="35"/>
        <v>2592.3274942878897</v>
      </c>
      <c r="AG43" s="2">
        <f t="shared" si="30"/>
        <v>6727.6245443499392</v>
      </c>
      <c r="AH43" s="2">
        <f t="shared" si="30"/>
        <v>1290.2222222222222</v>
      </c>
      <c r="AI43" s="2" t="str">
        <f t="shared" si="30"/>
        <v>N.A.</v>
      </c>
      <c r="AJ43" s="2">
        <f t="shared" si="30"/>
        <v>3417.2727272727275</v>
      </c>
      <c r="AK43" s="2">
        <f t="shared" si="30"/>
        <v>7500</v>
      </c>
      <c r="AL43" s="2">
        <f t="shared" si="30"/>
        <v>1481.8702830188677</v>
      </c>
      <c r="AM43" s="2">
        <f t="shared" si="30"/>
        <v>1844.404699738903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1621.6147789218653</v>
      </c>
      <c r="AQ43" s="13">
        <f t="shared" ref="AQ43" si="43">IFERROR(M43/AB43, "N.A.")</f>
        <v>6138.6737967914441</v>
      </c>
      <c r="AR43" s="14">
        <f t="shared" ref="AR43" si="44">IFERROR(N43/AC43, "N.A.")</f>
        <v>3162.5805826349697</v>
      </c>
    </row>
    <row r="44" spans="1:44" ht="15" customHeight="1" thickBot="1" x14ac:dyDescent="0.3">
      <c r="A44" s="5" t="s">
        <v>0</v>
      </c>
      <c r="B44" s="24">
        <f>B43+C43</f>
        <v>46835914</v>
      </c>
      <c r="C44" s="26"/>
      <c r="D44" s="24">
        <f>D43+E43</f>
        <v>754780</v>
      </c>
      <c r="E44" s="26"/>
      <c r="F44" s="24">
        <f>F43+G43</f>
        <v>2701440</v>
      </c>
      <c r="G44" s="26"/>
      <c r="H44" s="24">
        <f>H43+I43</f>
        <v>5182691.9999999991</v>
      </c>
      <c r="I44" s="26"/>
      <c r="J44" s="24">
        <f>J43+K43</f>
        <v>0</v>
      </c>
      <c r="K44" s="26"/>
      <c r="L44" s="24">
        <f>L43+M43</f>
        <v>55474826</v>
      </c>
      <c r="M44" s="25"/>
      <c r="N44" s="18">
        <f>B44+D44+F44+H44+J44</f>
        <v>55474826</v>
      </c>
      <c r="P44" s="5" t="s">
        <v>0</v>
      </c>
      <c r="Q44" s="24">
        <f>Q43+R43</f>
        <v>10190</v>
      </c>
      <c r="R44" s="26"/>
      <c r="S44" s="24">
        <f>S43+T43</f>
        <v>585</v>
      </c>
      <c r="T44" s="26"/>
      <c r="U44" s="24">
        <f>U43+V43</f>
        <v>456</v>
      </c>
      <c r="V44" s="26"/>
      <c r="W44" s="24">
        <f>W43+X43</f>
        <v>3310</v>
      </c>
      <c r="X44" s="26"/>
      <c r="Y44" s="24">
        <f>Y43+Z43</f>
        <v>3000</v>
      </c>
      <c r="Z44" s="26"/>
      <c r="AA44" s="24">
        <f>AA43+AB43</f>
        <v>17541</v>
      </c>
      <c r="AB44" s="25"/>
      <c r="AC44" s="18">
        <f>Q44+S44+U44+W44+Y44</f>
        <v>17541</v>
      </c>
      <c r="AE44" s="5" t="s">
        <v>0</v>
      </c>
      <c r="AF44" s="27">
        <f>IFERROR(B44/Q44,"N.A.")</f>
        <v>4596.2624141315018</v>
      </c>
      <c r="AG44" s="28"/>
      <c r="AH44" s="27">
        <f>IFERROR(D44/S44,"N.A.")</f>
        <v>1290.2222222222222</v>
      </c>
      <c r="AI44" s="28"/>
      <c r="AJ44" s="27">
        <f>IFERROR(F44/U44,"N.A.")</f>
        <v>5924.2105263157891</v>
      </c>
      <c r="AK44" s="28"/>
      <c r="AL44" s="27">
        <f>IFERROR(H44/W44,"N.A.")</f>
        <v>1565.7679758308154</v>
      </c>
      <c r="AM44" s="28"/>
      <c r="AN44" s="27">
        <f>IFERROR(J44/Y44,"N.A.")</f>
        <v>0</v>
      </c>
      <c r="AO44" s="28"/>
      <c r="AP44" s="27">
        <f>IFERROR(L44/AA44,"N.A.")</f>
        <v>3162.5805826349697</v>
      </c>
      <c r="AQ44" s="28"/>
      <c r="AR44" s="16">
        <f>IFERROR(N44/AC44, "N.A.")</f>
        <v>3162.5805826349697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2012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7889081</v>
      </c>
      <c r="C15" s="2"/>
      <c r="D15" s="2">
        <v>6449800</v>
      </c>
      <c r="E15" s="2"/>
      <c r="F15" s="2">
        <v>2097540</v>
      </c>
      <c r="G15" s="2"/>
      <c r="H15" s="2">
        <v>9014815</v>
      </c>
      <c r="I15" s="2"/>
      <c r="J15" s="2"/>
      <c r="K15" s="2"/>
      <c r="L15" s="1">
        <f>B15+D15+F15+H15+J15</f>
        <v>25451236</v>
      </c>
      <c r="M15" s="13">
        <f>C15+E15+G15+I15+K15</f>
        <v>0</v>
      </c>
      <c r="N15" s="14">
        <f>L15+M15</f>
        <v>25451236</v>
      </c>
      <c r="P15" s="3" t="s">
        <v>12</v>
      </c>
      <c r="Q15" s="2">
        <v>1355</v>
      </c>
      <c r="R15" s="2">
        <v>0</v>
      </c>
      <c r="S15" s="2">
        <v>813</v>
      </c>
      <c r="T15" s="2">
        <v>0</v>
      </c>
      <c r="U15" s="2">
        <v>271</v>
      </c>
      <c r="V15" s="2">
        <v>0</v>
      </c>
      <c r="W15" s="2">
        <v>2981</v>
      </c>
      <c r="X15" s="2">
        <v>0</v>
      </c>
      <c r="Y15" s="2">
        <v>0</v>
      </c>
      <c r="Z15" s="2">
        <v>0</v>
      </c>
      <c r="AA15" s="1">
        <f>Q15+S15+U15+W15+Y15</f>
        <v>5420</v>
      </c>
      <c r="AB15" s="13">
        <f>R15+T15+V15+X15+Z15</f>
        <v>0</v>
      </c>
      <c r="AC15" s="14">
        <f>AA15+AB15</f>
        <v>5420</v>
      </c>
      <c r="AE15" s="3" t="s">
        <v>12</v>
      </c>
      <c r="AF15" s="2">
        <f>IFERROR(B15/Q15, "N.A.")</f>
        <v>5822.2</v>
      </c>
      <c r="AG15" s="2" t="str">
        <f t="shared" ref="AG15:AR19" si="0">IFERROR(C15/R15, "N.A.")</f>
        <v>N.A.</v>
      </c>
      <c r="AH15" s="2">
        <f t="shared" si="0"/>
        <v>7933.333333333333</v>
      </c>
      <c r="AI15" s="2" t="str">
        <f t="shared" si="0"/>
        <v>N.A.</v>
      </c>
      <c r="AJ15" s="2">
        <f t="shared" si="0"/>
        <v>7740</v>
      </c>
      <c r="AK15" s="2" t="str">
        <f t="shared" si="0"/>
        <v>N.A.</v>
      </c>
      <c r="AL15" s="2">
        <f t="shared" si="0"/>
        <v>3024.090909090909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>
        <f t="shared" si="0"/>
        <v>4695.8</v>
      </c>
      <c r="AQ15" s="13" t="str">
        <f t="shared" si="0"/>
        <v>N.A.</v>
      </c>
      <c r="AR15" s="14">
        <f t="shared" si="0"/>
        <v>4695.8</v>
      </c>
    </row>
    <row r="16" spans="1:44" ht="15" customHeight="1" thickBot="1" x14ac:dyDescent="0.3">
      <c r="A16" s="3" t="s">
        <v>13</v>
      </c>
      <c r="B16" s="2">
        <v>2913250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2913250</v>
      </c>
      <c r="M16" s="13">
        <f t="shared" si="1"/>
        <v>0</v>
      </c>
      <c r="N16" s="14">
        <f t="shared" ref="N16:N18" si="2">L16+M16</f>
        <v>2913250</v>
      </c>
      <c r="P16" s="3" t="s">
        <v>13</v>
      </c>
      <c r="Q16" s="2">
        <v>271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271</v>
      </c>
      <c r="AB16" s="13">
        <f t="shared" si="3"/>
        <v>0</v>
      </c>
      <c r="AC16" s="14">
        <f t="shared" ref="AC16:AC18" si="4">AA16+AB16</f>
        <v>271</v>
      </c>
      <c r="AE16" s="3" t="s">
        <v>13</v>
      </c>
      <c r="AF16" s="2">
        <f t="shared" ref="AF16:AF19" si="5">IFERROR(B16/Q16, "N.A.")</f>
        <v>10750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10750</v>
      </c>
      <c r="AQ16" s="13" t="str">
        <f t="shared" si="0"/>
        <v>N.A.</v>
      </c>
      <c r="AR16" s="14">
        <f t="shared" si="0"/>
        <v>10750</v>
      </c>
    </row>
    <row r="17" spans="1:44" ht="15" customHeight="1" thickBot="1" x14ac:dyDescent="0.3">
      <c r="A17" s="3" t="s">
        <v>14</v>
      </c>
      <c r="B17" s="2">
        <v>16080598</v>
      </c>
      <c r="C17" s="2">
        <v>14200399.999999998</v>
      </c>
      <c r="D17" s="2">
        <v>1626000</v>
      </c>
      <c r="E17" s="2"/>
      <c r="F17" s="2"/>
      <c r="G17" s="2"/>
      <c r="H17" s="2"/>
      <c r="I17" s="2">
        <v>1626000</v>
      </c>
      <c r="J17" s="2"/>
      <c r="K17" s="2"/>
      <c r="L17" s="1">
        <f t="shared" si="1"/>
        <v>17706598</v>
      </c>
      <c r="M17" s="13">
        <f t="shared" si="1"/>
        <v>15826399.999999998</v>
      </c>
      <c r="N17" s="14">
        <f t="shared" si="2"/>
        <v>33532998</v>
      </c>
      <c r="P17" s="3" t="s">
        <v>14</v>
      </c>
      <c r="Q17" s="2">
        <v>3794</v>
      </c>
      <c r="R17" s="2">
        <v>3252</v>
      </c>
      <c r="S17" s="2">
        <v>271</v>
      </c>
      <c r="T17" s="2">
        <v>0</v>
      </c>
      <c r="U17" s="2">
        <v>0</v>
      </c>
      <c r="V17" s="2">
        <v>0</v>
      </c>
      <c r="W17" s="2">
        <v>0</v>
      </c>
      <c r="X17" s="2">
        <v>271</v>
      </c>
      <c r="Y17" s="2">
        <v>0</v>
      </c>
      <c r="Z17" s="2">
        <v>0</v>
      </c>
      <c r="AA17" s="1">
        <f t="shared" si="3"/>
        <v>4065</v>
      </c>
      <c r="AB17" s="13">
        <f t="shared" si="3"/>
        <v>3523</v>
      </c>
      <c r="AC17" s="14">
        <f t="shared" si="4"/>
        <v>7588</v>
      </c>
      <c r="AE17" s="3" t="s">
        <v>14</v>
      </c>
      <c r="AF17" s="2">
        <f t="shared" si="5"/>
        <v>4238.4285714285716</v>
      </c>
      <c r="AG17" s="2">
        <f t="shared" si="0"/>
        <v>4366.6666666666661</v>
      </c>
      <c r="AH17" s="2">
        <f t="shared" si="0"/>
        <v>6000</v>
      </c>
      <c r="AI17" s="2" t="str">
        <f t="shared" si="0"/>
        <v>N.A.</v>
      </c>
      <c r="AJ17" s="2" t="str">
        <f t="shared" si="0"/>
        <v>N.A.</v>
      </c>
      <c r="AK17" s="2" t="str">
        <f t="shared" si="0"/>
        <v>N.A.</v>
      </c>
      <c r="AL17" s="2" t="str">
        <f t="shared" si="0"/>
        <v>N.A.</v>
      </c>
      <c r="AM17" s="2">
        <f t="shared" si="0"/>
        <v>6000</v>
      </c>
      <c r="AN17" s="2" t="str">
        <f t="shared" si="0"/>
        <v>N.A.</v>
      </c>
      <c r="AO17" s="2" t="str">
        <f t="shared" si="0"/>
        <v>N.A.</v>
      </c>
      <c r="AP17" s="15">
        <f t="shared" si="0"/>
        <v>4355.8666666666668</v>
      </c>
      <c r="AQ17" s="13">
        <f t="shared" si="0"/>
        <v>4492.3076923076915</v>
      </c>
      <c r="AR17" s="14">
        <f t="shared" si="0"/>
        <v>4419.2142857142853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1"/>
        <v>0</v>
      </c>
      <c r="M18" s="13">
        <f t="shared" si="1"/>
        <v>0</v>
      </c>
      <c r="N18" s="14">
        <f t="shared" si="2"/>
        <v>0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1">
        <f t="shared" si="3"/>
        <v>0</v>
      </c>
      <c r="AB18" s="13">
        <f t="shared" si="3"/>
        <v>0</v>
      </c>
      <c r="AC18" s="17">
        <f t="shared" si="4"/>
        <v>0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 t="str">
        <f t="shared" si="0"/>
        <v>N.A.</v>
      </c>
      <c r="AQ18" s="13" t="str">
        <f t="shared" si="0"/>
        <v>N.A.</v>
      </c>
      <c r="AR18" s="14" t="str">
        <f t="shared" si="0"/>
        <v>N.A.</v>
      </c>
    </row>
    <row r="19" spans="1:44" ht="15" customHeight="1" thickBot="1" x14ac:dyDescent="0.3">
      <c r="A19" s="4" t="s">
        <v>16</v>
      </c>
      <c r="B19" s="2">
        <v>26882929.000000004</v>
      </c>
      <c r="C19" s="2">
        <v>14200399.999999998</v>
      </c>
      <c r="D19" s="2">
        <v>8075800</v>
      </c>
      <c r="E19" s="2"/>
      <c r="F19" s="2">
        <v>2097540</v>
      </c>
      <c r="G19" s="2"/>
      <c r="H19" s="2">
        <v>9014815</v>
      </c>
      <c r="I19" s="2">
        <v>1626000</v>
      </c>
      <c r="J19" s="2"/>
      <c r="K19" s="2"/>
      <c r="L19" s="1">
        <f t="shared" ref="L19" si="6">B19+D19+F19+H19+J19</f>
        <v>46071084</v>
      </c>
      <c r="M19" s="13">
        <f t="shared" ref="M19" si="7">C19+E19+G19+I19+K19</f>
        <v>15826399.999999998</v>
      </c>
      <c r="N19" s="17">
        <f t="shared" ref="N19" si="8">L19+M19</f>
        <v>61897484</v>
      </c>
      <c r="P19" s="4" t="s">
        <v>16</v>
      </c>
      <c r="Q19" s="2">
        <v>5420</v>
      </c>
      <c r="R19" s="2">
        <v>3252</v>
      </c>
      <c r="S19" s="2">
        <v>1084</v>
      </c>
      <c r="T19" s="2">
        <v>0</v>
      </c>
      <c r="U19" s="2">
        <v>271</v>
      </c>
      <c r="V19" s="2">
        <v>0</v>
      </c>
      <c r="W19" s="2">
        <v>2981</v>
      </c>
      <c r="X19" s="2">
        <v>271</v>
      </c>
      <c r="Y19" s="2">
        <v>0</v>
      </c>
      <c r="Z19" s="2">
        <v>0</v>
      </c>
      <c r="AA19" s="1">
        <f t="shared" ref="AA19" si="9">Q19+S19+U19+W19+Y19</f>
        <v>9756</v>
      </c>
      <c r="AB19" s="13">
        <f t="shared" ref="AB19" si="10">R19+T19+V19+X19+Z19</f>
        <v>3523</v>
      </c>
      <c r="AC19" s="14">
        <f t="shared" ref="AC19" si="11">AA19+AB19</f>
        <v>13279</v>
      </c>
      <c r="AE19" s="4" t="s">
        <v>16</v>
      </c>
      <c r="AF19" s="2">
        <f t="shared" si="5"/>
        <v>4959.9500000000007</v>
      </c>
      <c r="AG19" s="2">
        <f t="shared" si="0"/>
        <v>4366.6666666666661</v>
      </c>
      <c r="AH19" s="2">
        <f t="shared" si="0"/>
        <v>7450</v>
      </c>
      <c r="AI19" s="2" t="str">
        <f t="shared" si="0"/>
        <v>N.A.</v>
      </c>
      <c r="AJ19" s="2">
        <f t="shared" si="0"/>
        <v>7740</v>
      </c>
      <c r="AK19" s="2" t="str">
        <f t="shared" si="0"/>
        <v>N.A.</v>
      </c>
      <c r="AL19" s="2">
        <f t="shared" si="0"/>
        <v>3024.090909090909</v>
      </c>
      <c r="AM19" s="2">
        <f t="shared" si="0"/>
        <v>6000</v>
      </c>
      <c r="AN19" s="2" t="str">
        <f t="shared" si="0"/>
        <v>N.A.</v>
      </c>
      <c r="AO19" s="2" t="str">
        <f t="shared" si="0"/>
        <v>N.A.</v>
      </c>
      <c r="AP19" s="15">
        <f t="shared" ref="AP19" si="12">IFERROR(L19/AA19, "N.A.")</f>
        <v>4722.333333333333</v>
      </c>
      <c r="AQ19" s="13">
        <f t="shared" ref="AQ19" si="13">IFERROR(M19/AB19, "N.A.")</f>
        <v>4492.3076923076915</v>
      </c>
      <c r="AR19" s="14">
        <f t="shared" ref="AR19" si="14">IFERROR(N19/AC19, "N.A.")</f>
        <v>4661.3061224489793</v>
      </c>
    </row>
    <row r="20" spans="1:44" ht="15" customHeight="1" thickBot="1" x14ac:dyDescent="0.3">
      <c r="A20" s="5" t="s">
        <v>0</v>
      </c>
      <c r="B20" s="24">
        <f>B19+C19</f>
        <v>41083329</v>
      </c>
      <c r="C20" s="26"/>
      <c r="D20" s="24">
        <f>D19+E19</f>
        <v>8075800</v>
      </c>
      <c r="E20" s="26"/>
      <c r="F20" s="24">
        <f>F19+G19</f>
        <v>2097540</v>
      </c>
      <c r="G20" s="26"/>
      <c r="H20" s="24">
        <f>H19+I19</f>
        <v>10640815</v>
      </c>
      <c r="I20" s="26"/>
      <c r="J20" s="24">
        <f>J19+K19</f>
        <v>0</v>
      </c>
      <c r="K20" s="26"/>
      <c r="L20" s="24">
        <f>L19+M19</f>
        <v>61897484</v>
      </c>
      <c r="M20" s="25"/>
      <c r="N20" s="18">
        <f>B20+D20+F20+H20+J20</f>
        <v>61897484</v>
      </c>
      <c r="P20" s="5" t="s">
        <v>0</v>
      </c>
      <c r="Q20" s="24">
        <f>Q19+R19</f>
        <v>8672</v>
      </c>
      <c r="R20" s="26"/>
      <c r="S20" s="24">
        <f>S19+T19</f>
        <v>1084</v>
      </c>
      <c r="T20" s="26"/>
      <c r="U20" s="24">
        <f>U19+V19</f>
        <v>271</v>
      </c>
      <c r="V20" s="26"/>
      <c r="W20" s="24">
        <f>W19+X19</f>
        <v>3252</v>
      </c>
      <c r="X20" s="26"/>
      <c r="Y20" s="24">
        <f>Y19+Z19</f>
        <v>0</v>
      </c>
      <c r="Z20" s="26"/>
      <c r="AA20" s="24">
        <f>AA19+AB19</f>
        <v>13279</v>
      </c>
      <c r="AB20" s="26"/>
      <c r="AC20" s="19">
        <f>Q20+S20+U20+W20+Y20</f>
        <v>13279</v>
      </c>
      <c r="AE20" s="5" t="s">
        <v>0</v>
      </c>
      <c r="AF20" s="27">
        <f>IFERROR(B20/Q20,"N.A.")</f>
        <v>4737.46875</v>
      </c>
      <c r="AG20" s="28"/>
      <c r="AH20" s="27">
        <f>IFERROR(D20/S20,"N.A.")</f>
        <v>7450</v>
      </c>
      <c r="AI20" s="28"/>
      <c r="AJ20" s="27">
        <f>IFERROR(F20/U20,"N.A.")</f>
        <v>7740</v>
      </c>
      <c r="AK20" s="28"/>
      <c r="AL20" s="27">
        <f>IFERROR(H20/W20,"N.A.")</f>
        <v>3272.0833333333335</v>
      </c>
      <c r="AM20" s="28"/>
      <c r="AN20" s="27" t="str">
        <f>IFERROR(J20/Y20,"N.A.")</f>
        <v>N.A.</v>
      </c>
      <c r="AO20" s="28"/>
      <c r="AP20" s="27">
        <f>IFERROR(L20/AA20,"N.A.")</f>
        <v>4661.3061224489793</v>
      </c>
      <c r="AQ20" s="28"/>
      <c r="AR20" s="16">
        <f>IFERROR(N20/AC20, "N.A.")</f>
        <v>4661.3061224489793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6991800</v>
      </c>
      <c r="C27" s="2"/>
      <c r="D27" s="2">
        <v>6449800</v>
      </c>
      <c r="E27" s="2"/>
      <c r="F27" s="2">
        <v>2097540</v>
      </c>
      <c r="G27" s="2"/>
      <c r="H27" s="2">
        <v>5004015</v>
      </c>
      <c r="I27" s="2"/>
      <c r="J27" s="2"/>
      <c r="K27" s="2"/>
      <c r="L27" s="1">
        <f>B27+D27+F27+H27+J27</f>
        <v>20543155</v>
      </c>
      <c r="M27" s="13">
        <f>C27+E27+G27+I27+K27</f>
        <v>0</v>
      </c>
      <c r="N27" s="14">
        <f>L27+M27</f>
        <v>20543155</v>
      </c>
      <c r="P27" s="3" t="s">
        <v>12</v>
      </c>
      <c r="Q27" s="2">
        <v>1084</v>
      </c>
      <c r="R27" s="2">
        <v>0</v>
      </c>
      <c r="S27" s="2">
        <v>813</v>
      </c>
      <c r="T27" s="2">
        <v>0</v>
      </c>
      <c r="U27" s="2">
        <v>271</v>
      </c>
      <c r="V27" s="2">
        <v>0</v>
      </c>
      <c r="W27" s="2">
        <v>1626</v>
      </c>
      <c r="X27" s="2">
        <v>0</v>
      </c>
      <c r="Y27" s="2">
        <v>0</v>
      </c>
      <c r="Z27" s="2">
        <v>0</v>
      </c>
      <c r="AA27" s="1">
        <f>Q27+S27+U27+W27+Y27</f>
        <v>3794</v>
      </c>
      <c r="AB27" s="13">
        <f>R27+T27+V27+X27+Z27</f>
        <v>0</v>
      </c>
      <c r="AC27" s="14">
        <f>AA27+AB27</f>
        <v>3794</v>
      </c>
      <c r="AE27" s="3" t="s">
        <v>12</v>
      </c>
      <c r="AF27" s="2">
        <f>IFERROR(B27/Q27, "N.A.")</f>
        <v>6450</v>
      </c>
      <c r="AG27" s="2" t="str">
        <f t="shared" ref="AG27:AR31" si="15">IFERROR(C27/R27, "N.A.")</f>
        <v>N.A.</v>
      </c>
      <c r="AH27" s="2">
        <f t="shared" si="15"/>
        <v>7933.333333333333</v>
      </c>
      <c r="AI27" s="2" t="str">
        <f t="shared" si="15"/>
        <v>N.A.</v>
      </c>
      <c r="AJ27" s="2">
        <f t="shared" si="15"/>
        <v>7740</v>
      </c>
      <c r="AK27" s="2" t="str">
        <f t="shared" si="15"/>
        <v>N.A.</v>
      </c>
      <c r="AL27" s="2">
        <f t="shared" si="15"/>
        <v>3077.5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5414.6428571428569</v>
      </c>
      <c r="AQ27" s="13" t="str">
        <f t="shared" si="15"/>
        <v>N.A.</v>
      </c>
      <c r="AR27" s="14">
        <f t="shared" si="15"/>
        <v>5414.6428571428569</v>
      </c>
    </row>
    <row r="28" spans="1:44" ht="15" customHeight="1" thickBot="1" x14ac:dyDescent="0.3">
      <c r="A28" s="3" t="s">
        <v>13</v>
      </c>
      <c r="B28" s="2">
        <v>2913250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2913250</v>
      </c>
      <c r="M28" s="13">
        <f t="shared" si="16"/>
        <v>0</v>
      </c>
      <c r="N28" s="14">
        <f t="shared" ref="N28:N30" si="17">L28+M28</f>
        <v>2913250</v>
      </c>
      <c r="P28" s="3" t="s">
        <v>13</v>
      </c>
      <c r="Q28" s="2">
        <v>271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271</v>
      </c>
      <c r="AB28" s="13">
        <f t="shared" si="18"/>
        <v>0</v>
      </c>
      <c r="AC28" s="14">
        <f t="shared" ref="AC28:AC30" si="19">AA28+AB28</f>
        <v>271</v>
      </c>
      <c r="AE28" s="3" t="s">
        <v>13</v>
      </c>
      <c r="AF28" s="2">
        <f t="shared" ref="AF28:AF31" si="20">IFERROR(B28/Q28, "N.A.")</f>
        <v>10750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10750</v>
      </c>
      <c r="AQ28" s="13" t="str">
        <f t="shared" si="15"/>
        <v>N.A.</v>
      </c>
      <c r="AR28" s="14">
        <f t="shared" si="15"/>
        <v>10750</v>
      </c>
    </row>
    <row r="29" spans="1:44" ht="15" customHeight="1" thickBot="1" x14ac:dyDescent="0.3">
      <c r="A29" s="3" t="s">
        <v>14</v>
      </c>
      <c r="B29" s="2">
        <v>7896398</v>
      </c>
      <c r="C29" s="2">
        <v>9322400</v>
      </c>
      <c r="D29" s="2">
        <v>1626000</v>
      </c>
      <c r="E29" s="2"/>
      <c r="F29" s="2"/>
      <c r="G29" s="2"/>
      <c r="H29" s="2"/>
      <c r="I29" s="2">
        <v>1626000</v>
      </c>
      <c r="J29" s="2"/>
      <c r="K29" s="2"/>
      <c r="L29" s="1">
        <f t="shared" si="16"/>
        <v>9522398</v>
      </c>
      <c r="M29" s="13">
        <f t="shared" si="16"/>
        <v>10948400</v>
      </c>
      <c r="N29" s="14">
        <f t="shared" si="17"/>
        <v>20470798</v>
      </c>
      <c r="P29" s="3" t="s">
        <v>14</v>
      </c>
      <c r="Q29" s="2">
        <v>2168</v>
      </c>
      <c r="R29" s="2">
        <v>2168</v>
      </c>
      <c r="S29" s="2">
        <v>271</v>
      </c>
      <c r="T29" s="2">
        <v>0</v>
      </c>
      <c r="U29" s="2">
        <v>0</v>
      </c>
      <c r="V29" s="2">
        <v>0</v>
      </c>
      <c r="W29" s="2">
        <v>0</v>
      </c>
      <c r="X29" s="2">
        <v>271</v>
      </c>
      <c r="Y29" s="2">
        <v>0</v>
      </c>
      <c r="Z29" s="2">
        <v>0</v>
      </c>
      <c r="AA29" s="1">
        <f t="shared" si="18"/>
        <v>2439</v>
      </c>
      <c r="AB29" s="13">
        <f t="shared" si="18"/>
        <v>2439</v>
      </c>
      <c r="AC29" s="14">
        <f t="shared" si="19"/>
        <v>4878</v>
      </c>
      <c r="AE29" s="3" t="s">
        <v>14</v>
      </c>
      <c r="AF29" s="2">
        <f t="shared" si="20"/>
        <v>3642.25</v>
      </c>
      <c r="AG29" s="2">
        <f t="shared" si="15"/>
        <v>4300</v>
      </c>
      <c r="AH29" s="2">
        <f t="shared" si="15"/>
        <v>6000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>
        <f t="shared" si="15"/>
        <v>6000</v>
      </c>
      <c r="AN29" s="2" t="str">
        <f t="shared" si="15"/>
        <v>N.A.</v>
      </c>
      <c r="AO29" s="2" t="str">
        <f t="shared" si="15"/>
        <v>N.A.</v>
      </c>
      <c r="AP29" s="15">
        <f t="shared" si="15"/>
        <v>3904.2222222222222</v>
      </c>
      <c r="AQ29" s="13">
        <f t="shared" si="15"/>
        <v>4488.8888888888887</v>
      </c>
      <c r="AR29" s="14">
        <f t="shared" si="15"/>
        <v>4196.5555555555557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6"/>
        <v>0</v>
      </c>
      <c r="M30" s="13">
        <f t="shared" si="16"/>
        <v>0</v>
      </c>
      <c r="N30" s="14">
        <f t="shared" si="17"/>
        <v>0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18"/>
        <v>0</v>
      </c>
      <c r="AB30" s="13">
        <f t="shared" si="18"/>
        <v>0</v>
      </c>
      <c r="AC30" s="17">
        <f t="shared" si="19"/>
        <v>0</v>
      </c>
      <c r="AE30" s="3" t="s">
        <v>15</v>
      </c>
      <c r="AF30" s="2" t="str">
        <f t="shared" si="20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 t="str">
        <f t="shared" si="15"/>
        <v>N.A.</v>
      </c>
      <c r="AQ30" s="13" t="str">
        <f t="shared" si="15"/>
        <v>N.A.</v>
      </c>
      <c r="AR30" s="14" t="str">
        <f t="shared" si="15"/>
        <v>N.A.</v>
      </c>
    </row>
    <row r="31" spans="1:44" ht="15" customHeight="1" thickBot="1" x14ac:dyDescent="0.3">
      <c r="A31" s="4" t="s">
        <v>16</v>
      </c>
      <c r="B31" s="2">
        <v>17801447.999999996</v>
      </c>
      <c r="C31" s="2">
        <v>9322400</v>
      </c>
      <c r="D31" s="2">
        <v>8075800</v>
      </c>
      <c r="E31" s="2"/>
      <c r="F31" s="2">
        <v>2097540</v>
      </c>
      <c r="G31" s="2"/>
      <c r="H31" s="2">
        <v>5004015</v>
      </c>
      <c r="I31" s="2">
        <v>1626000</v>
      </c>
      <c r="J31" s="2"/>
      <c r="K31" s="2"/>
      <c r="L31" s="1">
        <f t="shared" ref="L31" si="21">B31+D31+F31+H31+J31</f>
        <v>32978802.999999996</v>
      </c>
      <c r="M31" s="13">
        <f t="shared" ref="M31" si="22">C31+E31+G31+I31+K31</f>
        <v>10948400</v>
      </c>
      <c r="N31" s="17">
        <f t="shared" ref="N31" si="23">L31+M31</f>
        <v>43927203</v>
      </c>
      <c r="P31" s="4" t="s">
        <v>16</v>
      </c>
      <c r="Q31" s="2">
        <v>3523</v>
      </c>
      <c r="R31" s="2">
        <v>2168</v>
      </c>
      <c r="S31" s="2">
        <v>1084</v>
      </c>
      <c r="T31" s="2">
        <v>0</v>
      </c>
      <c r="U31" s="2">
        <v>271</v>
      </c>
      <c r="V31" s="2">
        <v>0</v>
      </c>
      <c r="W31" s="2">
        <v>1626</v>
      </c>
      <c r="X31" s="2">
        <v>271</v>
      </c>
      <c r="Y31" s="2">
        <v>0</v>
      </c>
      <c r="Z31" s="2">
        <v>0</v>
      </c>
      <c r="AA31" s="1">
        <f t="shared" ref="AA31" si="24">Q31+S31+U31+W31+Y31</f>
        <v>6504</v>
      </c>
      <c r="AB31" s="13">
        <f t="shared" ref="AB31" si="25">R31+T31+V31+X31+Z31</f>
        <v>2439</v>
      </c>
      <c r="AC31" s="14">
        <f t="shared" ref="AC31" si="26">AA31+AB31</f>
        <v>8943</v>
      </c>
      <c r="AE31" s="4" t="s">
        <v>16</v>
      </c>
      <c r="AF31" s="2">
        <f t="shared" si="20"/>
        <v>5052.9230769230762</v>
      </c>
      <c r="AG31" s="2">
        <f t="shared" si="15"/>
        <v>4300</v>
      </c>
      <c r="AH31" s="2">
        <f t="shared" si="15"/>
        <v>7450</v>
      </c>
      <c r="AI31" s="2" t="str">
        <f t="shared" si="15"/>
        <v>N.A.</v>
      </c>
      <c r="AJ31" s="2">
        <f t="shared" si="15"/>
        <v>7740</v>
      </c>
      <c r="AK31" s="2" t="str">
        <f t="shared" si="15"/>
        <v>N.A.</v>
      </c>
      <c r="AL31" s="2">
        <f t="shared" si="15"/>
        <v>3077.5</v>
      </c>
      <c r="AM31" s="2">
        <f t="shared" si="15"/>
        <v>6000</v>
      </c>
      <c r="AN31" s="2" t="str">
        <f t="shared" si="15"/>
        <v>N.A.</v>
      </c>
      <c r="AO31" s="2" t="str">
        <f t="shared" si="15"/>
        <v>N.A.</v>
      </c>
      <c r="AP31" s="15">
        <f t="shared" ref="AP31" si="27">IFERROR(L31/AA31, "N.A.")</f>
        <v>5070.5416666666661</v>
      </c>
      <c r="AQ31" s="13">
        <f t="shared" ref="AQ31" si="28">IFERROR(M31/AB31, "N.A.")</f>
        <v>4488.8888888888887</v>
      </c>
      <c r="AR31" s="14">
        <f t="shared" ref="AR31" si="29">IFERROR(N31/AC31, "N.A.")</f>
        <v>4911.909090909091</v>
      </c>
    </row>
    <row r="32" spans="1:44" ht="15" customHeight="1" thickBot="1" x14ac:dyDescent="0.3">
      <c r="A32" s="5" t="s">
        <v>0</v>
      </c>
      <c r="B32" s="24">
        <f>B31+C31</f>
        <v>27123847.999999996</v>
      </c>
      <c r="C32" s="26"/>
      <c r="D32" s="24">
        <f>D31+E31</f>
        <v>8075800</v>
      </c>
      <c r="E32" s="26"/>
      <c r="F32" s="24">
        <f>F31+G31</f>
        <v>2097540</v>
      </c>
      <c r="G32" s="26"/>
      <c r="H32" s="24">
        <f>H31+I31</f>
        <v>6630015</v>
      </c>
      <c r="I32" s="26"/>
      <c r="J32" s="24">
        <f>J31+K31</f>
        <v>0</v>
      </c>
      <c r="K32" s="26"/>
      <c r="L32" s="24">
        <f>L31+M31</f>
        <v>43927203</v>
      </c>
      <c r="M32" s="25"/>
      <c r="N32" s="18">
        <f>B32+D32+F32+H32+J32</f>
        <v>43927203</v>
      </c>
      <c r="P32" s="5" t="s">
        <v>0</v>
      </c>
      <c r="Q32" s="24">
        <f>Q31+R31</f>
        <v>5691</v>
      </c>
      <c r="R32" s="26"/>
      <c r="S32" s="24">
        <f>S31+T31</f>
        <v>1084</v>
      </c>
      <c r="T32" s="26"/>
      <c r="U32" s="24">
        <f>U31+V31</f>
        <v>271</v>
      </c>
      <c r="V32" s="26"/>
      <c r="W32" s="24">
        <f>W31+X31</f>
        <v>1897</v>
      </c>
      <c r="X32" s="26"/>
      <c r="Y32" s="24">
        <f>Y31+Z31</f>
        <v>0</v>
      </c>
      <c r="Z32" s="26"/>
      <c r="AA32" s="24">
        <f>AA31+AB31</f>
        <v>8943</v>
      </c>
      <c r="AB32" s="26"/>
      <c r="AC32" s="19">
        <f>Q32+S32+U32+W32+Y32</f>
        <v>8943</v>
      </c>
      <c r="AE32" s="5" t="s">
        <v>0</v>
      </c>
      <c r="AF32" s="27">
        <f>IFERROR(B32/Q32,"N.A.")</f>
        <v>4766.0952380952376</v>
      </c>
      <c r="AG32" s="28"/>
      <c r="AH32" s="27">
        <f>IFERROR(D32/S32,"N.A.")</f>
        <v>7450</v>
      </c>
      <c r="AI32" s="28"/>
      <c r="AJ32" s="27">
        <f>IFERROR(F32/U32,"N.A.")</f>
        <v>7740</v>
      </c>
      <c r="AK32" s="28"/>
      <c r="AL32" s="27">
        <f>IFERROR(H32/W32,"N.A.")</f>
        <v>3495</v>
      </c>
      <c r="AM32" s="28"/>
      <c r="AN32" s="27" t="str">
        <f>IFERROR(J32/Y32,"N.A.")</f>
        <v>N.A.</v>
      </c>
      <c r="AO32" s="28"/>
      <c r="AP32" s="27">
        <f>IFERROR(L32/AA32,"N.A.")</f>
        <v>4911.909090909091</v>
      </c>
      <c r="AQ32" s="28"/>
      <c r="AR32" s="16">
        <f>IFERROR(N32/AC32, "N.A.")</f>
        <v>4911.909090909091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897281</v>
      </c>
      <c r="C39" s="2"/>
      <c r="D39" s="2"/>
      <c r="E39" s="2"/>
      <c r="F39" s="2"/>
      <c r="G39" s="2"/>
      <c r="H39" s="2">
        <v>4010800</v>
      </c>
      <c r="I39" s="2"/>
      <c r="J39" s="2"/>
      <c r="K39" s="2"/>
      <c r="L39" s="1">
        <f>B39+D39+F39+H39+J39</f>
        <v>4908081</v>
      </c>
      <c r="M39" s="13">
        <f>C39+E39+G39+I39+K39</f>
        <v>0</v>
      </c>
      <c r="N39" s="14">
        <f>L39+M39</f>
        <v>4908081</v>
      </c>
      <c r="P39" s="3" t="s">
        <v>12</v>
      </c>
      <c r="Q39" s="2">
        <v>271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1355</v>
      </c>
      <c r="X39" s="2">
        <v>0</v>
      </c>
      <c r="Y39" s="2">
        <v>0</v>
      </c>
      <c r="Z39" s="2">
        <v>0</v>
      </c>
      <c r="AA39" s="1">
        <f>Q39+S39+U39+W39+Y39</f>
        <v>1626</v>
      </c>
      <c r="AB39" s="13">
        <f>R39+T39+V39+X39+Z39</f>
        <v>0</v>
      </c>
      <c r="AC39" s="14">
        <f>AA39+AB39</f>
        <v>1626</v>
      </c>
      <c r="AE39" s="3" t="s">
        <v>12</v>
      </c>
      <c r="AF39" s="2">
        <f>IFERROR(B39/Q39, "N.A.")</f>
        <v>3311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2960</v>
      </c>
      <c r="AM39" s="2" t="str">
        <f t="shared" si="30"/>
        <v>N.A.</v>
      </c>
      <c r="AN39" s="2" t="str">
        <f t="shared" si="30"/>
        <v>N.A.</v>
      </c>
      <c r="AO39" s="2" t="str">
        <f t="shared" si="30"/>
        <v>N.A.</v>
      </c>
      <c r="AP39" s="15">
        <f t="shared" si="30"/>
        <v>3018.5</v>
      </c>
      <c r="AQ39" s="13" t="str">
        <f t="shared" si="30"/>
        <v>N.A.</v>
      </c>
      <c r="AR39" s="14">
        <f t="shared" si="30"/>
        <v>3018.5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0</v>
      </c>
      <c r="M40" s="13">
        <f t="shared" si="31"/>
        <v>0</v>
      </c>
      <c r="N40" s="14">
        <f t="shared" ref="N40:N42" si="32">L40+M40</f>
        <v>0</v>
      </c>
      <c r="P40" s="3" t="s">
        <v>13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0</v>
      </c>
      <c r="AB40" s="13">
        <f t="shared" si="33"/>
        <v>0</v>
      </c>
      <c r="AC40" s="14">
        <f t="shared" ref="AC40:AC42" si="34">AA40+AB40</f>
        <v>0</v>
      </c>
      <c r="AE40" s="3" t="s">
        <v>13</v>
      </c>
      <c r="AF40" s="2" t="str">
        <f t="shared" ref="AF40:AF43" si="35">IFERROR(B40/Q40, "N.A.")</f>
        <v>N.A.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 t="str">
        <f t="shared" si="30"/>
        <v>N.A.</v>
      </c>
      <c r="AQ40" s="13" t="str">
        <f t="shared" si="30"/>
        <v>N.A.</v>
      </c>
      <c r="AR40" s="14" t="str">
        <f t="shared" si="30"/>
        <v>N.A.</v>
      </c>
    </row>
    <row r="41" spans="1:44" ht="15" customHeight="1" thickBot="1" x14ac:dyDescent="0.3">
      <c r="A41" s="3" t="s">
        <v>14</v>
      </c>
      <c r="B41" s="2">
        <v>8184199.9999999991</v>
      </c>
      <c r="C41" s="2">
        <v>4878000</v>
      </c>
      <c r="D41" s="2"/>
      <c r="E41" s="2"/>
      <c r="F41" s="2"/>
      <c r="G41" s="2"/>
      <c r="H41" s="2"/>
      <c r="I41" s="2"/>
      <c r="J41" s="2"/>
      <c r="K41" s="2"/>
      <c r="L41" s="1">
        <f t="shared" si="31"/>
        <v>8184199.9999999991</v>
      </c>
      <c r="M41" s="13">
        <f t="shared" si="31"/>
        <v>4878000</v>
      </c>
      <c r="N41" s="14">
        <f t="shared" si="32"/>
        <v>13062200</v>
      </c>
      <c r="P41" s="3" t="s">
        <v>14</v>
      </c>
      <c r="Q41" s="2">
        <v>1626</v>
      </c>
      <c r="R41" s="2">
        <v>1084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1">
        <f t="shared" si="33"/>
        <v>1626</v>
      </c>
      <c r="AB41" s="13">
        <f t="shared" si="33"/>
        <v>1084</v>
      </c>
      <c r="AC41" s="14">
        <f t="shared" si="34"/>
        <v>2710</v>
      </c>
      <c r="AE41" s="3" t="s">
        <v>14</v>
      </c>
      <c r="AF41" s="2">
        <f t="shared" si="35"/>
        <v>5033.333333333333</v>
      </c>
      <c r="AG41" s="2">
        <f t="shared" si="30"/>
        <v>4500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 t="str">
        <f t="shared" si="30"/>
        <v>N.A.</v>
      </c>
      <c r="AN41" s="2" t="str">
        <f t="shared" si="30"/>
        <v>N.A.</v>
      </c>
      <c r="AO41" s="2" t="str">
        <f t="shared" si="30"/>
        <v>N.A.</v>
      </c>
      <c r="AP41" s="15">
        <f t="shared" si="30"/>
        <v>5033.333333333333</v>
      </c>
      <c r="AQ41" s="13">
        <f t="shared" si="30"/>
        <v>4500</v>
      </c>
      <c r="AR41" s="14">
        <f t="shared" si="30"/>
        <v>4820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9081480.9999999981</v>
      </c>
      <c r="C43" s="2">
        <v>4878000</v>
      </c>
      <c r="D43" s="2"/>
      <c r="E43" s="2"/>
      <c r="F43" s="2"/>
      <c r="G43" s="2"/>
      <c r="H43" s="2">
        <v>4010800</v>
      </c>
      <c r="I43" s="2"/>
      <c r="J43" s="2"/>
      <c r="K43" s="2"/>
      <c r="L43" s="1">
        <f t="shared" ref="L43" si="36">B43+D43+F43+H43+J43</f>
        <v>13092280.999999998</v>
      </c>
      <c r="M43" s="13">
        <f t="shared" ref="M43" si="37">C43+E43+G43+I43+K43</f>
        <v>4878000</v>
      </c>
      <c r="N43" s="17">
        <f t="shared" ref="N43" si="38">L43+M43</f>
        <v>17970281</v>
      </c>
      <c r="P43" s="4" t="s">
        <v>16</v>
      </c>
      <c r="Q43" s="2">
        <v>1897</v>
      </c>
      <c r="R43" s="2">
        <v>1084</v>
      </c>
      <c r="S43" s="2">
        <v>0</v>
      </c>
      <c r="T43" s="2">
        <v>0</v>
      </c>
      <c r="U43" s="2">
        <v>0</v>
      </c>
      <c r="V43" s="2">
        <v>0</v>
      </c>
      <c r="W43" s="2">
        <v>1355</v>
      </c>
      <c r="X43" s="2">
        <v>0</v>
      </c>
      <c r="Y43" s="2">
        <v>0</v>
      </c>
      <c r="Z43" s="2">
        <v>0</v>
      </c>
      <c r="AA43" s="1">
        <f t="shared" ref="AA43" si="39">Q43+S43+U43+W43+Y43</f>
        <v>3252</v>
      </c>
      <c r="AB43" s="13">
        <f t="shared" ref="AB43" si="40">R43+T43+V43+X43+Z43</f>
        <v>1084</v>
      </c>
      <c r="AC43" s="17">
        <f t="shared" ref="AC43" si="41">AA43+AB43</f>
        <v>4336</v>
      </c>
      <c r="AE43" s="4" t="s">
        <v>16</v>
      </c>
      <c r="AF43" s="2">
        <f t="shared" si="35"/>
        <v>4787.2857142857129</v>
      </c>
      <c r="AG43" s="2">
        <f t="shared" si="30"/>
        <v>4500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>
        <f t="shared" si="30"/>
        <v>2960</v>
      </c>
      <c r="AM43" s="2" t="str">
        <f t="shared" si="30"/>
        <v>N.A.</v>
      </c>
      <c r="AN43" s="2" t="str">
        <f t="shared" si="30"/>
        <v>N.A.</v>
      </c>
      <c r="AO43" s="2" t="str">
        <f t="shared" si="30"/>
        <v>N.A.</v>
      </c>
      <c r="AP43" s="15">
        <f t="shared" ref="AP43" si="42">IFERROR(L43/AA43, "N.A.")</f>
        <v>4025.9166666666661</v>
      </c>
      <c r="AQ43" s="13">
        <f t="shared" ref="AQ43" si="43">IFERROR(M43/AB43, "N.A.")</f>
        <v>4500</v>
      </c>
      <c r="AR43" s="14">
        <f t="shared" ref="AR43" si="44">IFERROR(N43/AC43, "N.A.")</f>
        <v>4144.4375</v>
      </c>
    </row>
    <row r="44" spans="1:44" ht="15" customHeight="1" thickBot="1" x14ac:dyDescent="0.3">
      <c r="A44" s="5" t="s">
        <v>0</v>
      </c>
      <c r="B44" s="24">
        <f>B43+C43</f>
        <v>13959480.999999998</v>
      </c>
      <c r="C44" s="26"/>
      <c r="D44" s="24">
        <f>D43+E43</f>
        <v>0</v>
      </c>
      <c r="E44" s="26"/>
      <c r="F44" s="24">
        <f>F43+G43</f>
        <v>0</v>
      </c>
      <c r="G44" s="26"/>
      <c r="H44" s="24">
        <f>H43+I43</f>
        <v>4010800</v>
      </c>
      <c r="I44" s="26"/>
      <c r="J44" s="24">
        <f>J43+K43</f>
        <v>0</v>
      </c>
      <c r="K44" s="26"/>
      <c r="L44" s="24">
        <f>L43+M43</f>
        <v>17970281</v>
      </c>
      <c r="M44" s="25"/>
      <c r="N44" s="18">
        <f>B44+D44+F44+H44+J44</f>
        <v>17970281</v>
      </c>
      <c r="P44" s="5" t="s">
        <v>0</v>
      </c>
      <c r="Q44" s="24">
        <f>Q43+R43</f>
        <v>2981</v>
      </c>
      <c r="R44" s="26"/>
      <c r="S44" s="24">
        <f>S43+T43</f>
        <v>0</v>
      </c>
      <c r="T44" s="26"/>
      <c r="U44" s="24">
        <f>U43+V43</f>
        <v>0</v>
      </c>
      <c r="V44" s="26"/>
      <c r="W44" s="24">
        <f>W43+X43</f>
        <v>1355</v>
      </c>
      <c r="X44" s="26"/>
      <c r="Y44" s="24">
        <f>Y43+Z43</f>
        <v>0</v>
      </c>
      <c r="Z44" s="26"/>
      <c r="AA44" s="24">
        <f>AA43+AB43</f>
        <v>4336</v>
      </c>
      <c r="AB44" s="25"/>
      <c r="AC44" s="18">
        <f>Q44+S44+U44+W44+Y44</f>
        <v>4336</v>
      </c>
      <c r="AE44" s="5" t="s">
        <v>0</v>
      </c>
      <c r="AF44" s="27">
        <f>IFERROR(B44/Q44,"N.A.")</f>
        <v>4682.8181818181811</v>
      </c>
      <c r="AG44" s="28"/>
      <c r="AH44" s="27" t="str">
        <f>IFERROR(D44/S44,"N.A.")</f>
        <v>N.A.</v>
      </c>
      <c r="AI44" s="28"/>
      <c r="AJ44" s="27" t="str">
        <f>IFERROR(F44/U44,"N.A.")</f>
        <v>N.A.</v>
      </c>
      <c r="AK44" s="28"/>
      <c r="AL44" s="27">
        <f>IFERROR(H44/W44,"N.A.")</f>
        <v>2960</v>
      </c>
      <c r="AM44" s="28"/>
      <c r="AN44" s="27" t="str">
        <f>IFERROR(J44/Y44,"N.A.")</f>
        <v>N.A.</v>
      </c>
      <c r="AO44" s="28"/>
      <c r="AP44" s="27">
        <f>IFERROR(L44/AA44,"N.A.")</f>
        <v>4144.4375</v>
      </c>
      <c r="AQ44" s="28"/>
      <c r="AR44" s="16">
        <f>IFERROR(N44/AC44, "N.A.")</f>
        <v>4144.4375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2012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29909575.000000004</v>
      </c>
      <c r="C15" s="2"/>
      <c r="D15" s="2">
        <v>16684345</v>
      </c>
      <c r="E15" s="2"/>
      <c r="F15" s="2">
        <v>37859030</v>
      </c>
      <c r="G15" s="2"/>
      <c r="H15" s="2">
        <v>69514891.000000015</v>
      </c>
      <c r="I15" s="2"/>
      <c r="J15" s="2">
        <v>0</v>
      </c>
      <c r="K15" s="2"/>
      <c r="L15" s="1">
        <f>B15+D15+F15+H15+J15</f>
        <v>153967841</v>
      </c>
      <c r="M15" s="13">
        <f>C15+E15+G15+I15+K15</f>
        <v>0</v>
      </c>
      <c r="N15" s="14">
        <f>L15+M15</f>
        <v>153967841</v>
      </c>
      <c r="P15" s="3" t="s">
        <v>12</v>
      </c>
      <c r="Q15" s="2">
        <v>9039</v>
      </c>
      <c r="R15" s="2">
        <v>0</v>
      </c>
      <c r="S15" s="2">
        <v>5148</v>
      </c>
      <c r="T15" s="2">
        <v>0</v>
      </c>
      <c r="U15" s="2">
        <v>5840</v>
      </c>
      <c r="V15" s="2">
        <v>0</v>
      </c>
      <c r="W15" s="2">
        <v>21650</v>
      </c>
      <c r="X15" s="2">
        <v>0</v>
      </c>
      <c r="Y15" s="2">
        <v>5635</v>
      </c>
      <c r="Z15" s="2">
        <v>0</v>
      </c>
      <c r="AA15" s="1">
        <f>Q15+S15+U15+W15+Y15</f>
        <v>47312</v>
      </c>
      <c r="AB15" s="13">
        <f>R15+T15+V15+X15+Z15</f>
        <v>0</v>
      </c>
      <c r="AC15" s="14">
        <f>AA15+AB15</f>
        <v>47312</v>
      </c>
      <c r="AE15" s="3" t="s">
        <v>12</v>
      </c>
      <c r="AF15" s="2">
        <f>IFERROR(B15/Q15, "N.A.")</f>
        <v>3308.9473393074459</v>
      </c>
      <c r="AG15" s="2" t="str">
        <f t="shared" ref="AG15:AR19" si="0">IFERROR(C15/R15, "N.A.")</f>
        <v>N.A.</v>
      </c>
      <c r="AH15" s="2">
        <f t="shared" si="0"/>
        <v>3240.9372571872573</v>
      </c>
      <c r="AI15" s="2" t="str">
        <f t="shared" si="0"/>
        <v>N.A.</v>
      </c>
      <c r="AJ15" s="2">
        <f t="shared" si="0"/>
        <v>6482.7106164383558</v>
      </c>
      <c r="AK15" s="2" t="str">
        <f t="shared" si="0"/>
        <v>N.A.</v>
      </c>
      <c r="AL15" s="2">
        <f t="shared" si="0"/>
        <v>3210.8494688221717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3254.3084418329386</v>
      </c>
      <c r="AQ15" s="13" t="str">
        <f t="shared" si="0"/>
        <v>N.A.</v>
      </c>
      <c r="AR15" s="14">
        <f t="shared" si="0"/>
        <v>3254.3084418329386</v>
      </c>
    </row>
    <row r="16" spans="1:44" ht="15" customHeight="1" thickBot="1" x14ac:dyDescent="0.3">
      <c r="A16" s="3" t="s">
        <v>13</v>
      </c>
      <c r="B16" s="2">
        <v>17958775.999999996</v>
      </c>
      <c r="C16" s="2">
        <v>1139500</v>
      </c>
      <c r="D16" s="2">
        <v>632100</v>
      </c>
      <c r="E16" s="2"/>
      <c r="F16" s="2"/>
      <c r="G16" s="2"/>
      <c r="H16" s="2"/>
      <c r="I16" s="2"/>
      <c r="J16" s="2"/>
      <c r="K16" s="2"/>
      <c r="L16" s="1">
        <f t="shared" ref="L16:M18" si="1">B16+D16+F16+H16+J16</f>
        <v>18590875.999999996</v>
      </c>
      <c r="M16" s="13">
        <f t="shared" si="1"/>
        <v>1139500</v>
      </c>
      <c r="N16" s="14">
        <f t="shared" ref="N16:N18" si="2">L16+M16</f>
        <v>19730375.999999996</v>
      </c>
      <c r="P16" s="3" t="s">
        <v>13</v>
      </c>
      <c r="Q16" s="2">
        <v>9078</v>
      </c>
      <c r="R16" s="2">
        <v>510</v>
      </c>
      <c r="S16" s="2">
        <v>490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9568</v>
      </c>
      <c r="AB16" s="13">
        <f t="shared" si="3"/>
        <v>510</v>
      </c>
      <c r="AC16" s="14">
        <f t="shared" ref="AC16:AC18" si="4">AA16+AB16</f>
        <v>10078</v>
      </c>
      <c r="AE16" s="3" t="s">
        <v>13</v>
      </c>
      <c r="AF16" s="2">
        <f t="shared" ref="AF16:AF19" si="5">IFERROR(B16/Q16, "N.A.")</f>
        <v>1978.2745098039211</v>
      </c>
      <c r="AG16" s="2">
        <f t="shared" si="0"/>
        <v>2234.3137254901962</v>
      </c>
      <c r="AH16" s="2">
        <f t="shared" si="0"/>
        <v>1290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1943.0263377926417</v>
      </c>
      <c r="AQ16" s="13">
        <f t="shared" si="0"/>
        <v>2234.3137254901962</v>
      </c>
      <c r="AR16" s="14">
        <f t="shared" si="0"/>
        <v>1957.76701726533</v>
      </c>
    </row>
    <row r="17" spans="1:44" ht="15" customHeight="1" thickBot="1" x14ac:dyDescent="0.3">
      <c r="A17" s="3" t="s">
        <v>14</v>
      </c>
      <c r="B17" s="2">
        <v>75377390.99999997</v>
      </c>
      <c r="C17" s="2">
        <v>582013196</v>
      </c>
      <c r="D17" s="2">
        <v>16088280.000000002</v>
      </c>
      <c r="E17" s="2">
        <v>10338200</v>
      </c>
      <c r="F17" s="2"/>
      <c r="G17" s="2">
        <v>112213650</v>
      </c>
      <c r="H17" s="2"/>
      <c r="I17" s="2">
        <v>8256060.0000000009</v>
      </c>
      <c r="J17" s="2">
        <v>0</v>
      </c>
      <c r="K17" s="2"/>
      <c r="L17" s="1">
        <f t="shared" si="1"/>
        <v>91465670.99999997</v>
      </c>
      <c r="M17" s="13">
        <f t="shared" si="1"/>
        <v>712821106</v>
      </c>
      <c r="N17" s="14">
        <f t="shared" si="2"/>
        <v>804286777</v>
      </c>
      <c r="P17" s="3" t="s">
        <v>14</v>
      </c>
      <c r="Q17" s="2">
        <v>17240</v>
      </c>
      <c r="R17" s="2">
        <v>84375</v>
      </c>
      <c r="S17" s="2">
        <v>5711</v>
      </c>
      <c r="T17" s="2">
        <v>1628</v>
      </c>
      <c r="U17" s="2">
        <v>0</v>
      </c>
      <c r="V17" s="2">
        <v>3967</v>
      </c>
      <c r="W17" s="2">
        <v>0</v>
      </c>
      <c r="X17" s="2">
        <v>4026</v>
      </c>
      <c r="Y17" s="2">
        <v>4036</v>
      </c>
      <c r="Z17" s="2">
        <v>0</v>
      </c>
      <c r="AA17" s="1">
        <f t="shared" si="3"/>
        <v>26987</v>
      </c>
      <c r="AB17" s="13">
        <f t="shared" si="3"/>
        <v>93996</v>
      </c>
      <c r="AC17" s="14">
        <f t="shared" si="4"/>
        <v>120983</v>
      </c>
      <c r="AE17" s="3" t="s">
        <v>14</v>
      </c>
      <c r="AF17" s="2">
        <f t="shared" si="5"/>
        <v>4372.2384570765644</v>
      </c>
      <c r="AG17" s="2">
        <f t="shared" si="0"/>
        <v>6897.9341748148145</v>
      </c>
      <c r="AH17" s="2">
        <f t="shared" si="0"/>
        <v>2817.0688145683771</v>
      </c>
      <c r="AI17" s="2">
        <f t="shared" si="0"/>
        <v>6350.2457002457004</v>
      </c>
      <c r="AJ17" s="2" t="str">
        <f t="shared" si="0"/>
        <v>N.A.</v>
      </c>
      <c r="AK17" s="2">
        <f t="shared" si="0"/>
        <v>28286.778421981347</v>
      </c>
      <c r="AL17" s="2" t="str">
        <f t="shared" si="0"/>
        <v>N.A.</v>
      </c>
      <c r="AM17" s="2">
        <f t="shared" si="0"/>
        <v>2050.6855439642327</v>
      </c>
      <c r="AN17" s="2">
        <f t="shared" si="0"/>
        <v>0</v>
      </c>
      <c r="AO17" s="2" t="str">
        <f t="shared" si="0"/>
        <v>N.A.</v>
      </c>
      <c r="AP17" s="15">
        <f t="shared" si="0"/>
        <v>3389.2493052210311</v>
      </c>
      <c r="AQ17" s="13">
        <f t="shared" si="0"/>
        <v>7583.5259585514277</v>
      </c>
      <c r="AR17" s="14">
        <f t="shared" si="0"/>
        <v>6647.9321640230446</v>
      </c>
    </row>
    <row r="18" spans="1:44" ht="15" customHeight="1" thickBot="1" x14ac:dyDescent="0.3">
      <c r="A18" s="3" t="s">
        <v>15</v>
      </c>
      <c r="B18" s="2">
        <v>13408404.999999998</v>
      </c>
      <c r="C18" s="2">
        <v>5056155</v>
      </c>
      <c r="D18" s="2">
        <v>3856726</v>
      </c>
      <c r="E18" s="2">
        <v>1132620</v>
      </c>
      <c r="F18" s="2"/>
      <c r="G18" s="2">
        <v>21783039</v>
      </c>
      <c r="H18" s="2">
        <v>3149376.9999999991</v>
      </c>
      <c r="I18" s="2"/>
      <c r="J18" s="2">
        <v>0</v>
      </c>
      <c r="K18" s="2"/>
      <c r="L18" s="1">
        <f t="shared" si="1"/>
        <v>20414508</v>
      </c>
      <c r="M18" s="13">
        <f t="shared" si="1"/>
        <v>27971814</v>
      </c>
      <c r="N18" s="14">
        <f t="shared" si="2"/>
        <v>48386322</v>
      </c>
      <c r="P18" s="3" t="s">
        <v>15</v>
      </c>
      <c r="Q18" s="2">
        <v>5314</v>
      </c>
      <c r="R18" s="2">
        <v>1193</v>
      </c>
      <c r="S18" s="2">
        <v>1037</v>
      </c>
      <c r="T18" s="2">
        <v>208</v>
      </c>
      <c r="U18" s="2">
        <v>0</v>
      </c>
      <c r="V18" s="2">
        <v>2110</v>
      </c>
      <c r="W18" s="2">
        <v>4542</v>
      </c>
      <c r="X18" s="2">
        <v>0</v>
      </c>
      <c r="Y18" s="2">
        <v>2481</v>
      </c>
      <c r="Z18" s="2">
        <v>0</v>
      </c>
      <c r="AA18" s="1">
        <f t="shared" si="3"/>
        <v>13374</v>
      </c>
      <c r="AB18" s="13">
        <f t="shared" si="3"/>
        <v>3511</v>
      </c>
      <c r="AC18" s="17">
        <f t="shared" si="4"/>
        <v>16885</v>
      </c>
      <c r="AE18" s="3" t="s">
        <v>15</v>
      </c>
      <c r="AF18" s="2">
        <f t="shared" si="5"/>
        <v>2523.2226194956716</v>
      </c>
      <c r="AG18" s="2">
        <f t="shared" si="0"/>
        <v>4238.1852472757755</v>
      </c>
      <c r="AH18" s="2">
        <f t="shared" si="0"/>
        <v>3719.1186113789777</v>
      </c>
      <c r="AI18" s="2">
        <f t="shared" si="0"/>
        <v>5445.2884615384619</v>
      </c>
      <c r="AJ18" s="2" t="str">
        <f t="shared" si="0"/>
        <v>N.A.</v>
      </c>
      <c r="AK18" s="2">
        <f t="shared" si="0"/>
        <v>10323.715165876778</v>
      </c>
      <c r="AL18" s="2">
        <f t="shared" si="0"/>
        <v>693.38991633641547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1526.4324809331538</v>
      </c>
      <c r="AQ18" s="13">
        <f t="shared" si="0"/>
        <v>7966.9080034178296</v>
      </c>
      <c r="AR18" s="14">
        <f t="shared" si="0"/>
        <v>2865.6394432928637</v>
      </c>
    </row>
    <row r="19" spans="1:44" ht="15" customHeight="1" thickBot="1" x14ac:dyDescent="0.3">
      <c r="A19" s="4" t="s">
        <v>16</v>
      </c>
      <c r="B19" s="2">
        <v>136654147</v>
      </c>
      <c r="C19" s="2">
        <v>588208850.99999976</v>
      </c>
      <c r="D19" s="2">
        <v>37261450.999999993</v>
      </c>
      <c r="E19" s="2">
        <v>11470820</v>
      </c>
      <c r="F19" s="2">
        <v>37859030</v>
      </c>
      <c r="G19" s="2">
        <v>133996688.99999999</v>
      </c>
      <c r="H19" s="2">
        <v>72664267.99999997</v>
      </c>
      <c r="I19" s="2">
        <v>8256060.0000000009</v>
      </c>
      <c r="J19" s="2">
        <v>0</v>
      </c>
      <c r="K19" s="2"/>
      <c r="L19" s="1">
        <f t="shared" ref="L19" si="6">B19+D19+F19+H19+J19</f>
        <v>284438896</v>
      </c>
      <c r="M19" s="13">
        <f t="shared" ref="M19" si="7">C19+E19+G19+I19+K19</f>
        <v>741932419.99999976</v>
      </c>
      <c r="N19" s="17">
        <f t="shared" ref="N19" si="8">L19+M19</f>
        <v>1026371315.9999998</v>
      </c>
      <c r="P19" s="4" t="s">
        <v>16</v>
      </c>
      <c r="Q19" s="2">
        <v>40671</v>
      </c>
      <c r="R19" s="2">
        <v>86078</v>
      </c>
      <c r="S19" s="2">
        <v>12386</v>
      </c>
      <c r="T19" s="2">
        <v>1836</v>
      </c>
      <c r="U19" s="2">
        <v>5840</v>
      </c>
      <c r="V19" s="2">
        <v>6077</v>
      </c>
      <c r="W19" s="2">
        <v>26192</v>
      </c>
      <c r="X19" s="2">
        <v>4026</v>
      </c>
      <c r="Y19" s="2">
        <v>12152</v>
      </c>
      <c r="Z19" s="2">
        <v>0</v>
      </c>
      <c r="AA19" s="1">
        <f t="shared" ref="AA19" si="9">Q19+S19+U19+W19+Y19</f>
        <v>97241</v>
      </c>
      <c r="AB19" s="13">
        <f t="shared" ref="AB19" si="10">R19+T19+V19+X19+Z19</f>
        <v>98017</v>
      </c>
      <c r="AC19" s="14">
        <f t="shared" ref="AC19" si="11">AA19+AB19</f>
        <v>195258</v>
      </c>
      <c r="AE19" s="4" t="s">
        <v>16</v>
      </c>
      <c r="AF19" s="2">
        <f t="shared" si="5"/>
        <v>3359.9898453443484</v>
      </c>
      <c r="AG19" s="2">
        <f t="shared" si="0"/>
        <v>6833.4400311345498</v>
      </c>
      <c r="AH19" s="2">
        <f t="shared" si="0"/>
        <v>3008.3522525431931</v>
      </c>
      <c r="AI19" s="2">
        <f t="shared" si="0"/>
        <v>6247.7233115468407</v>
      </c>
      <c r="AJ19" s="2">
        <f t="shared" si="0"/>
        <v>6482.7106164383558</v>
      </c>
      <c r="AK19" s="2">
        <f t="shared" si="0"/>
        <v>22049.808951785417</v>
      </c>
      <c r="AL19" s="2">
        <f t="shared" si="0"/>
        <v>2774.2924557116667</v>
      </c>
      <c r="AM19" s="2">
        <f t="shared" si="0"/>
        <v>2050.6855439642327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2925.0922553244004</v>
      </c>
      <c r="AQ19" s="13">
        <f t="shared" ref="AQ19" si="13">IFERROR(M19/AB19, "N.A.")</f>
        <v>7569.4259159125431</v>
      </c>
      <c r="AR19" s="14">
        <f t="shared" ref="AR19" si="14">IFERROR(N19/AC19, "N.A.")</f>
        <v>5256.4879083059323</v>
      </c>
    </row>
    <row r="20" spans="1:44" ht="15" customHeight="1" thickBot="1" x14ac:dyDescent="0.3">
      <c r="A20" s="5" t="s">
        <v>0</v>
      </c>
      <c r="B20" s="24">
        <f>B19+C19</f>
        <v>724862997.99999976</v>
      </c>
      <c r="C20" s="26"/>
      <c r="D20" s="24">
        <f>D19+E19</f>
        <v>48732270.999999993</v>
      </c>
      <c r="E20" s="26"/>
      <c r="F20" s="24">
        <f>F19+G19</f>
        <v>171855719</v>
      </c>
      <c r="G20" s="26"/>
      <c r="H20" s="24">
        <f>H19+I19</f>
        <v>80920327.99999997</v>
      </c>
      <c r="I20" s="26"/>
      <c r="J20" s="24">
        <f>J19+K19</f>
        <v>0</v>
      </c>
      <c r="K20" s="26"/>
      <c r="L20" s="24">
        <f>L19+M19</f>
        <v>1026371315.9999998</v>
      </c>
      <c r="M20" s="25"/>
      <c r="N20" s="18">
        <f>B20+D20+F20+H20+J20</f>
        <v>1026371315.9999998</v>
      </c>
      <c r="P20" s="5" t="s">
        <v>0</v>
      </c>
      <c r="Q20" s="24">
        <f>Q19+R19</f>
        <v>126749</v>
      </c>
      <c r="R20" s="26"/>
      <c r="S20" s="24">
        <f>S19+T19</f>
        <v>14222</v>
      </c>
      <c r="T20" s="26"/>
      <c r="U20" s="24">
        <f>U19+V19</f>
        <v>11917</v>
      </c>
      <c r="V20" s="26"/>
      <c r="W20" s="24">
        <f>W19+X19</f>
        <v>30218</v>
      </c>
      <c r="X20" s="26"/>
      <c r="Y20" s="24">
        <f>Y19+Z19</f>
        <v>12152</v>
      </c>
      <c r="Z20" s="26"/>
      <c r="AA20" s="24">
        <f>AA19+AB19</f>
        <v>195258</v>
      </c>
      <c r="AB20" s="26"/>
      <c r="AC20" s="19">
        <f>Q20+S20+U20+W20+Y20</f>
        <v>195258</v>
      </c>
      <c r="AE20" s="5" t="s">
        <v>0</v>
      </c>
      <c r="AF20" s="27">
        <f>IFERROR(B20/Q20,"N.A.")</f>
        <v>5718.8853403182648</v>
      </c>
      <c r="AG20" s="28"/>
      <c r="AH20" s="27">
        <f>IFERROR(D20/S20,"N.A.")</f>
        <v>3426.5413443960056</v>
      </c>
      <c r="AI20" s="28"/>
      <c r="AJ20" s="27">
        <f>IFERROR(F20/U20,"N.A.")</f>
        <v>14421.055550893681</v>
      </c>
      <c r="AK20" s="28"/>
      <c r="AL20" s="27">
        <f>IFERROR(H20/W20,"N.A.")</f>
        <v>2677.8849692236404</v>
      </c>
      <c r="AM20" s="28"/>
      <c r="AN20" s="27">
        <f>IFERROR(J20/Y20,"N.A.")</f>
        <v>0</v>
      </c>
      <c r="AO20" s="28"/>
      <c r="AP20" s="27">
        <f>IFERROR(L20/AA20,"N.A.")</f>
        <v>5256.4879083059323</v>
      </c>
      <c r="AQ20" s="28"/>
      <c r="AR20" s="16">
        <f>IFERROR(N20/AC20, "N.A.")</f>
        <v>5256.4879083059323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25124415.000000007</v>
      </c>
      <c r="C27" s="2"/>
      <c r="D27" s="2">
        <v>16586305.000000002</v>
      </c>
      <c r="E27" s="2"/>
      <c r="F27" s="2">
        <v>35278170</v>
      </c>
      <c r="G27" s="2"/>
      <c r="H27" s="2">
        <v>46997404.999999985</v>
      </c>
      <c r="I27" s="2"/>
      <c r="J27" s="2">
        <v>0</v>
      </c>
      <c r="K27" s="2"/>
      <c r="L27" s="1">
        <f>B27+D27+F27+H27+J27</f>
        <v>123986294.99999999</v>
      </c>
      <c r="M27" s="13">
        <f>C27+E27+G27+I27+K27</f>
        <v>0</v>
      </c>
      <c r="N27" s="14">
        <f>L27+M27</f>
        <v>123986294.99999999</v>
      </c>
      <c r="P27" s="3" t="s">
        <v>12</v>
      </c>
      <c r="Q27" s="2">
        <v>6907</v>
      </c>
      <c r="R27" s="2">
        <v>0</v>
      </c>
      <c r="S27" s="2">
        <v>5110</v>
      </c>
      <c r="T27" s="2">
        <v>0</v>
      </c>
      <c r="U27" s="2">
        <v>4934</v>
      </c>
      <c r="V27" s="2">
        <v>0</v>
      </c>
      <c r="W27" s="2">
        <v>10953</v>
      </c>
      <c r="X27" s="2">
        <v>0</v>
      </c>
      <c r="Y27" s="2">
        <v>1054</v>
      </c>
      <c r="Z27" s="2">
        <v>0</v>
      </c>
      <c r="AA27" s="1">
        <f>Q27+S27+U27+W27+Y27</f>
        <v>28958</v>
      </c>
      <c r="AB27" s="13">
        <f>R27+T27+V27+X27+Z27</f>
        <v>0</v>
      </c>
      <c r="AC27" s="14">
        <f>AA27+AB27</f>
        <v>28958</v>
      </c>
      <c r="AE27" s="3" t="s">
        <v>12</v>
      </c>
      <c r="AF27" s="2">
        <f>IFERROR(B27/Q27, "N.A.")</f>
        <v>3637.529318083105</v>
      </c>
      <c r="AG27" s="2" t="str">
        <f t="shared" ref="AG27:AR31" si="15">IFERROR(C27/R27, "N.A.")</f>
        <v>N.A.</v>
      </c>
      <c r="AH27" s="2">
        <f t="shared" si="15"/>
        <v>3245.8522504892371</v>
      </c>
      <c r="AI27" s="2" t="str">
        <f t="shared" si="15"/>
        <v>N.A.</v>
      </c>
      <c r="AJ27" s="2">
        <f t="shared" si="15"/>
        <v>7150.0141872719905</v>
      </c>
      <c r="AK27" s="2" t="str">
        <f t="shared" si="15"/>
        <v>N.A.</v>
      </c>
      <c r="AL27" s="2">
        <f t="shared" si="15"/>
        <v>4290.8248881584941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4281.5904067960491</v>
      </c>
      <c r="AQ27" s="13" t="str">
        <f t="shared" si="15"/>
        <v>N.A.</v>
      </c>
      <c r="AR27" s="14">
        <f t="shared" si="15"/>
        <v>4281.5904067960491</v>
      </c>
    </row>
    <row r="28" spans="1:44" ht="15" customHeight="1" thickBot="1" x14ac:dyDescent="0.3">
      <c r="A28" s="3" t="s">
        <v>13</v>
      </c>
      <c r="B28" s="2">
        <v>509550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509550</v>
      </c>
      <c r="M28" s="13">
        <f t="shared" si="16"/>
        <v>0</v>
      </c>
      <c r="N28" s="14">
        <f t="shared" ref="N28:N30" si="17">L28+M28</f>
        <v>509550</v>
      </c>
      <c r="P28" s="3" t="s">
        <v>13</v>
      </c>
      <c r="Q28" s="2">
        <v>217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217</v>
      </c>
      <c r="AB28" s="13">
        <f t="shared" si="18"/>
        <v>0</v>
      </c>
      <c r="AC28" s="14">
        <f t="shared" ref="AC28:AC30" si="19">AA28+AB28</f>
        <v>217</v>
      </c>
      <c r="AE28" s="3" t="s">
        <v>13</v>
      </c>
      <c r="AF28" s="2">
        <f t="shared" ref="AF28:AF31" si="20">IFERROR(B28/Q28, "N.A.")</f>
        <v>2348.1566820276498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2348.1566820276498</v>
      </c>
      <c r="AQ28" s="13" t="str">
        <f t="shared" si="15"/>
        <v>N.A.</v>
      </c>
      <c r="AR28" s="14">
        <f t="shared" si="15"/>
        <v>2348.1566820276498</v>
      </c>
    </row>
    <row r="29" spans="1:44" ht="15" customHeight="1" thickBot="1" x14ac:dyDescent="0.3">
      <c r="A29" s="3" t="s">
        <v>14</v>
      </c>
      <c r="B29" s="2">
        <v>48008488.000000007</v>
      </c>
      <c r="C29" s="2">
        <v>352420925.00000006</v>
      </c>
      <c r="D29" s="2">
        <v>9365250</v>
      </c>
      <c r="E29" s="2">
        <v>7706200</v>
      </c>
      <c r="F29" s="2"/>
      <c r="G29" s="2">
        <v>89334199.999999985</v>
      </c>
      <c r="H29" s="2"/>
      <c r="I29" s="2">
        <v>2400260</v>
      </c>
      <c r="J29" s="2">
        <v>0</v>
      </c>
      <c r="K29" s="2"/>
      <c r="L29" s="1">
        <f t="shared" si="16"/>
        <v>57373738.000000007</v>
      </c>
      <c r="M29" s="13">
        <f t="shared" si="16"/>
        <v>451861585.00000006</v>
      </c>
      <c r="N29" s="14">
        <f t="shared" si="17"/>
        <v>509235323.00000006</v>
      </c>
      <c r="P29" s="3" t="s">
        <v>14</v>
      </c>
      <c r="Q29" s="2">
        <v>9179</v>
      </c>
      <c r="R29" s="2">
        <v>49089</v>
      </c>
      <c r="S29" s="2">
        <v>4135</v>
      </c>
      <c r="T29" s="2">
        <v>970</v>
      </c>
      <c r="U29" s="2">
        <v>0</v>
      </c>
      <c r="V29" s="2">
        <v>2933</v>
      </c>
      <c r="W29" s="2">
        <v>0</v>
      </c>
      <c r="X29" s="2">
        <v>2258</v>
      </c>
      <c r="Y29" s="2">
        <v>808</v>
      </c>
      <c r="Z29" s="2">
        <v>0</v>
      </c>
      <c r="AA29" s="1">
        <f t="shared" si="18"/>
        <v>14122</v>
      </c>
      <c r="AB29" s="13">
        <f t="shared" si="18"/>
        <v>55250</v>
      </c>
      <c r="AC29" s="14">
        <f t="shared" si="19"/>
        <v>69372</v>
      </c>
      <c r="AE29" s="3" t="s">
        <v>14</v>
      </c>
      <c r="AF29" s="2">
        <f t="shared" si="20"/>
        <v>5230.2525329556602</v>
      </c>
      <c r="AG29" s="2">
        <f t="shared" si="15"/>
        <v>7179.2239605614304</v>
      </c>
      <c r="AH29" s="2">
        <f t="shared" si="15"/>
        <v>2264.8730350665055</v>
      </c>
      <c r="AI29" s="2">
        <f t="shared" si="15"/>
        <v>7944.5360824742265</v>
      </c>
      <c r="AJ29" s="2" t="str">
        <f t="shared" si="15"/>
        <v>N.A.</v>
      </c>
      <c r="AK29" s="2">
        <f t="shared" si="15"/>
        <v>30458.302079781788</v>
      </c>
      <c r="AL29" s="2" t="str">
        <f t="shared" si="15"/>
        <v>N.A.</v>
      </c>
      <c r="AM29" s="2">
        <f t="shared" si="15"/>
        <v>1063.0026572187776</v>
      </c>
      <c r="AN29" s="2">
        <f t="shared" si="15"/>
        <v>0</v>
      </c>
      <c r="AO29" s="2" t="str">
        <f t="shared" si="15"/>
        <v>N.A.</v>
      </c>
      <c r="AP29" s="15">
        <f t="shared" si="15"/>
        <v>4062.7204361988393</v>
      </c>
      <c r="AQ29" s="13">
        <f t="shared" si="15"/>
        <v>8178.4902262443447</v>
      </c>
      <c r="AR29" s="14">
        <f t="shared" si="15"/>
        <v>7340.6464135386041</v>
      </c>
    </row>
    <row r="30" spans="1:44" ht="15" customHeight="1" thickBot="1" x14ac:dyDescent="0.3">
      <c r="A30" s="3" t="s">
        <v>15</v>
      </c>
      <c r="B30" s="2">
        <v>13408404.999999998</v>
      </c>
      <c r="C30" s="2">
        <v>5056155</v>
      </c>
      <c r="D30" s="2">
        <v>3856726</v>
      </c>
      <c r="E30" s="2">
        <v>1132620</v>
      </c>
      <c r="F30" s="2"/>
      <c r="G30" s="2">
        <v>21783039</v>
      </c>
      <c r="H30" s="2">
        <v>3131626.9999999995</v>
      </c>
      <c r="I30" s="2"/>
      <c r="J30" s="2">
        <v>0</v>
      </c>
      <c r="K30" s="2"/>
      <c r="L30" s="1">
        <f t="shared" si="16"/>
        <v>20396758</v>
      </c>
      <c r="M30" s="13">
        <f t="shared" si="16"/>
        <v>27971814</v>
      </c>
      <c r="N30" s="14">
        <f t="shared" si="17"/>
        <v>48368572</v>
      </c>
      <c r="P30" s="3" t="s">
        <v>15</v>
      </c>
      <c r="Q30" s="2">
        <v>5314</v>
      </c>
      <c r="R30" s="2">
        <v>1193</v>
      </c>
      <c r="S30" s="2">
        <v>1037</v>
      </c>
      <c r="T30" s="2">
        <v>208</v>
      </c>
      <c r="U30" s="2">
        <v>0</v>
      </c>
      <c r="V30" s="2">
        <v>2110</v>
      </c>
      <c r="W30" s="2">
        <v>4471</v>
      </c>
      <c r="X30" s="2">
        <v>0</v>
      </c>
      <c r="Y30" s="2">
        <v>1944</v>
      </c>
      <c r="Z30" s="2">
        <v>0</v>
      </c>
      <c r="AA30" s="1">
        <f t="shared" si="18"/>
        <v>12766</v>
      </c>
      <c r="AB30" s="13">
        <f t="shared" si="18"/>
        <v>3511</v>
      </c>
      <c r="AC30" s="17">
        <f t="shared" si="19"/>
        <v>16277</v>
      </c>
      <c r="AE30" s="3" t="s">
        <v>15</v>
      </c>
      <c r="AF30" s="2">
        <f t="shared" si="20"/>
        <v>2523.2226194956716</v>
      </c>
      <c r="AG30" s="2">
        <f t="shared" si="15"/>
        <v>4238.1852472757755</v>
      </c>
      <c r="AH30" s="2">
        <f t="shared" si="15"/>
        <v>3719.1186113789777</v>
      </c>
      <c r="AI30" s="2">
        <f t="shared" si="15"/>
        <v>5445.2884615384619</v>
      </c>
      <c r="AJ30" s="2" t="str">
        <f t="shared" si="15"/>
        <v>N.A.</v>
      </c>
      <c r="AK30" s="2">
        <f t="shared" si="15"/>
        <v>10323.715165876778</v>
      </c>
      <c r="AL30" s="2">
        <f t="shared" si="15"/>
        <v>700.43099977633631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1597.7407175309415</v>
      </c>
      <c r="AQ30" s="13">
        <f t="shared" si="15"/>
        <v>7966.9080034178296</v>
      </c>
      <c r="AR30" s="14">
        <f t="shared" si="15"/>
        <v>2971.5900964551206</v>
      </c>
    </row>
    <row r="31" spans="1:44" ht="15" customHeight="1" thickBot="1" x14ac:dyDescent="0.3">
      <c r="A31" s="4" t="s">
        <v>16</v>
      </c>
      <c r="B31" s="2">
        <v>87050858</v>
      </c>
      <c r="C31" s="2">
        <v>357477079.99999988</v>
      </c>
      <c r="D31" s="2">
        <v>29808281.000000004</v>
      </c>
      <c r="E31" s="2">
        <v>8838820</v>
      </c>
      <c r="F31" s="2">
        <v>35278170</v>
      </c>
      <c r="G31" s="2">
        <v>111117239.00000001</v>
      </c>
      <c r="H31" s="2">
        <v>50129032.000000007</v>
      </c>
      <c r="I31" s="2">
        <v>2400260</v>
      </c>
      <c r="J31" s="2">
        <v>0</v>
      </c>
      <c r="K31" s="2"/>
      <c r="L31" s="1">
        <f t="shared" ref="L31" si="21">B31+D31+F31+H31+J31</f>
        <v>202266341</v>
      </c>
      <c r="M31" s="13">
        <f t="shared" ref="M31" si="22">C31+E31+G31+I31+K31</f>
        <v>479833398.99999988</v>
      </c>
      <c r="N31" s="17">
        <f t="shared" ref="N31" si="23">L31+M31</f>
        <v>682099739.99999988</v>
      </c>
      <c r="P31" s="4" t="s">
        <v>16</v>
      </c>
      <c r="Q31" s="2">
        <v>21617</v>
      </c>
      <c r="R31" s="2">
        <v>50282</v>
      </c>
      <c r="S31" s="2">
        <v>10282</v>
      </c>
      <c r="T31" s="2">
        <v>1178</v>
      </c>
      <c r="U31" s="2">
        <v>4934</v>
      </c>
      <c r="V31" s="2">
        <v>5043</v>
      </c>
      <c r="W31" s="2">
        <v>15424</v>
      </c>
      <c r="X31" s="2">
        <v>2258</v>
      </c>
      <c r="Y31" s="2">
        <v>3806</v>
      </c>
      <c r="Z31" s="2">
        <v>0</v>
      </c>
      <c r="AA31" s="1">
        <f t="shared" ref="AA31" si="24">Q31+S31+U31+W31+Y31</f>
        <v>56063</v>
      </c>
      <c r="AB31" s="13">
        <f t="shared" ref="AB31" si="25">R31+T31+V31+X31+Z31</f>
        <v>58761</v>
      </c>
      <c r="AC31" s="14">
        <f t="shared" ref="AC31" si="26">AA31+AB31</f>
        <v>114824</v>
      </c>
      <c r="AE31" s="4" t="s">
        <v>16</v>
      </c>
      <c r="AF31" s="2">
        <f t="shared" si="20"/>
        <v>4026.9629458296713</v>
      </c>
      <c r="AG31" s="2">
        <f t="shared" si="15"/>
        <v>7109.4443339564832</v>
      </c>
      <c r="AH31" s="2">
        <f t="shared" si="15"/>
        <v>2899.0742073526553</v>
      </c>
      <c r="AI31" s="2">
        <f t="shared" si="15"/>
        <v>7503.2427843803052</v>
      </c>
      <c r="AJ31" s="2">
        <f t="shared" si="15"/>
        <v>7150.0141872719905</v>
      </c>
      <c r="AK31" s="2">
        <f t="shared" si="15"/>
        <v>22033.955780289514</v>
      </c>
      <c r="AL31" s="2">
        <f t="shared" si="15"/>
        <v>3250.0669087136935</v>
      </c>
      <c r="AM31" s="2">
        <f t="shared" si="15"/>
        <v>1063.0026572187776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3607.8401262864991</v>
      </c>
      <c r="AQ31" s="13">
        <f t="shared" ref="AQ31" si="28">IFERROR(M31/AB31, "N.A.")</f>
        <v>8165.8480795085152</v>
      </c>
      <c r="AR31" s="14">
        <f t="shared" ref="AR31" si="29">IFERROR(N31/AC31, "N.A.")</f>
        <v>5940.3934717480652</v>
      </c>
    </row>
    <row r="32" spans="1:44" ht="15" customHeight="1" thickBot="1" x14ac:dyDescent="0.3">
      <c r="A32" s="5" t="s">
        <v>0</v>
      </c>
      <c r="B32" s="24">
        <f>B31+C31</f>
        <v>444527937.99999988</v>
      </c>
      <c r="C32" s="26"/>
      <c r="D32" s="24">
        <f>D31+E31</f>
        <v>38647101</v>
      </c>
      <c r="E32" s="26"/>
      <c r="F32" s="24">
        <f>F31+G31</f>
        <v>146395409</v>
      </c>
      <c r="G32" s="26"/>
      <c r="H32" s="24">
        <f>H31+I31</f>
        <v>52529292.000000007</v>
      </c>
      <c r="I32" s="26"/>
      <c r="J32" s="24">
        <f>J31+K31</f>
        <v>0</v>
      </c>
      <c r="K32" s="26"/>
      <c r="L32" s="24">
        <f>L31+M31</f>
        <v>682099739.99999988</v>
      </c>
      <c r="M32" s="25"/>
      <c r="N32" s="18">
        <f>B32+D32+F32+H32+J32</f>
        <v>682099739.99999988</v>
      </c>
      <c r="P32" s="5" t="s">
        <v>0</v>
      </c>
      <c r="Q32" s="24">
        <f>Q31+R31</f>
        <v>71899</v>
      </c>
      <c r="R32" s="26"/>
      <c r="S32" s="24">
        <f>S31+T31</f>
        <v>11460</v>
      </c>
      <c r="T32" s="26"/>
      <c r="U32" s="24">
        <f>U31+V31</f>
        <v>9977</v>
      </c>
      <c r="V32" s="26"/>
      <c r="W32" s="24">
        <f>W31+X31</f>
        <v>17682</v>
      </c>
      <c r="X32" s="26"/>
      <c r="Y32" s="24">
        <f>Y31+Z31</f>
        <v>3806</v>
      </c>
      <c r="Z32" s="26"/>
      <c r="AA32" s="24">
        <f>AA31+AB31</f>
        <v>114824</v>
      </c>
      <c r="AB32" s="26"/>
      <c r="AC32" s="19">
        <f>Q32+S32+U32+W32+Y32</f>
        <v>114824</v>
      </c>
      <c r="AE32" s="5" t="s">
        <v>0</v>
      </c>
      <c r="AF32" s="27">
        <f>IFERROR(B32/Q32,"N.A.")</f>
        <v>6182.67205385332</v>
      </c>
      <c r="AG32" s="28"/>
      <c r="AH32" s="27">
        <f>IFERROR(D32/S32,"N.A.")</f>
        <v>3372.3473821989528</v>
      </c>
      <c r="AI32" s="28"/>
      <c r="AJ32" s="27">
        <f>IFERROR(F32/U32,"N.A.")</f>
        <v>14673.289465771273</v>
      </c>
      <c r="AK32" s="28"/>
      <c r="AL32" s="27">
        <f>IFERROR(H32/W32,"N.A.")</f>
        <v>2970.7777400746527</v>
      </c>
      <c r="AM32" s="28"/>
      <c r="AN32" s="27">
        <f>IFERROR(J32/Y32,"N.A.")</f>
        <v>0</v>
      </c>
      <c r="AO32" s="28"/>
      <c r="AP32" s="27">
        <f>IFERROR(L32/AA32,"N.A.")</f>
        <v>5940.3934717480652</v>
      </c>
      <c r="AQ32" s="28"/>
      <c r="AR32" s="16">
        <f>IFERROR(N32/AC32, "N.A.")</f>
        <v>5940.3934717480652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4785159.9999999991</v>
      </c>
      <c r="C39" s="2"/>
      <c r="D39" s="2">
        <v>98040</v>
      </c>
      <c r="E39" s="2"/>
      <c r="F39" s="2">
        <v>2580860</v>
      </c>
      <c r="G39" s="2"/>
      <c r="H39" s="2">
        <v>22517486.000000007</v>
      </c>
      <c r="I39" s="2"/>
      <c r="J39" s="2">
        <v>0</v>
      </c>
      <c r="K39" s="2"/>
      <c r="L39" s="1">
        <f>B39+D39+F39+H39+J39</f>
        <v>29981546.000000007</v>
      </c>
      <c r="M39" s="13">
        <f>C39+E39+G39+I39+K39</f>
        <v>0</v>
      </c>
      <c r="N39" s="14">
        <f>L39+M39</f>
        <v>29981546.000000007</v>
      </c>
      <c r="P39" s="3" t="s">
        <v>12</v>
      </c>
      <c r="Q39" s="2">
        <v>2132</v>
      </c>
      <c r="R39" s="2">
        <v>0</v>
      </c>
      <c r="S39" s="2">
        <v>38</v>
      </c>
      <c r="T39" s="2">
        <v>0</v>
      </c>
      <c r="U39" s="2">
        <v>906</v>
      </c>
      <c r="V39" s="2">
        <v>0</v>
      </c>
      <c r="W39" s="2">
        <v>10697</v>
      </c>
      <c r="X39" s="2">
        <v>0</v>
      </c>
      <c r="Y39" s="2">
        <v>4581</v>
      </c>
      <c r="Z39" s="2">
        <v>0</v>
      </c>
      <c r="AA39" s="1">
        <f>Q39+S39+U39+W39+Y39</f>
        <v>18354</v>
      </c>
      <c r="AB39" s="13">
        <f>R39+T39+V39+X39+Z39</f>
        <v>0</v>
      </c>
      <c r="AC39" s="14">
        <f>AA39+AB39</f>
        <v>18354</v>
      </c>
      <c r="AE39" s="3" t="s">
        <v>12</v>
      </c>
      <c r="AF39" s="2">
        <f>IFERROR(B39/Q39, "N.A.")</f>
        <v>2244.4465290806752</v>
      </c>
      <c r="AG39" s="2" t="str">
        <f t="shared" ref="AG39:AR43" si="30">IFERROR(C39/R39, "N.A.")</f>
        <v>N.A.</v>
      </c>
      <c r="AH39" s="2">
        <f t="shared" si="30"/>
        <v>2580</v>
      </c>
      <c r="AI39" s="2" t="str">
        <f t="shared" si="30"/>
        <v>N.A.</v>
      </c>
      <c r="AJ39" s="2">
        <f t="shared" si="30"/>
        <v>2848.6313465783664</v>
      </c>
      <c r="AK39" s="2" t="str">
        <f t="shared" si="30"/>
        <v>N.A.</v>
      </c>
      <c r="AL39" s="2">
        <f t="shared" si="30"/>
        <v>2105.0281387304858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1633.5156369183833</v>
      </c>
      <c r="AQ39" s="13" t="str">
        <f t="shared" si="30"/>
        <v>N.A.</v>
      </c>
      <c r="AR39" s="14">
        <f t="shared" si="30"/>
        <v>1633.5156369183833</v>
      </c>
    </row>
    <row r="40" spans="1:44" ht="15" customHeight="1" thickBot="1" x14ac:dyDescent="0.3">
      <c r="A40" s="3" t="s">
        <v>13</v>
      </c>
      <c r="B40" s="2">
        <v>17449226</v>
      </c>
      <c r="C40" s="2">
        <v>1139500</v>
      </c>
      <c r="D40" s="2">
        <v>632100</v>
      </c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18081326</v>
      </c>
      <c r="M40" s="13">
        <f t="shared" si="31"/>
        <v>1139500</v>
      </c>
      <c r="N40" s="14">
        <f t="shared" ref="N40:N42" si="32">L40+M40</f>
        <v>19220826</v>
      </c>
      <c r="P40" s="3" t="s">
        <v>13</v>
      </c>
      <c r="Q40" s="2">
        <v>8861</v>
      </c>
      <c r="R40" s="2">
        <v>510</v>
      </c>
      <c r="S40" s="2">
        <v>490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9351</v>
      </c>
      <c r="AB40" s="13">
        <f t="shared" si="33"/>
        <v>510</v>
      </c>
      <c r="AC40" s="14">
        <f t="shared" ref="AC40:AC42" si="34">AA40+AB40</f>
        <v>9861</v>
      </c>
      <c r="AE40" s="3" t="s">
        <v>13</v>
      </c>
      <c r="AF40" s="2">
        <f t="shared" ref="AF40:AF43" si="35">IFERROR(B40/Q40, "N.A.")</f>
        <v>1969.2163412707368</v>
      </c>
      <c r="AG40" s="2">
        <f t="shared" si="30"/>
        <v>2234.3137254901962</v>
      </c>
      <c r="AH40" s="2">
        <f t="shared" si="30"/>
        <v>1290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1933.6248529569029</v>
      </c>
      <c r="AQ40" s="13">
        <f t="shared" si="30"/>
        <v>2234.3137254901962</v>
      </c>
      <c r="AR40" s="14">
        <f t="shared" si="30"/>
        <v>1949.1761484636447</v>
      </c>
    </row>
    <row r="41" spans="1:44" ht="15" customHeight="1" thickBot="1" x14ac:dyDescent="0.3">
      <c r="A41" s="3" t="s">
        <v>14</v>
      </c>
      <c r="B41" s="2">
        <v>27368903.000000004</v>
      </c>
      <c r="C41" s="2">
        <v>229592270.99999994</v>
      </c>
      <c r="D41" s="2">
        <v>6723030</v>
      </c>
      <c r="E41" s="2">
        <v>2632000</v>
      </c>
      <c r="F41" s="2"/>
      <c r="G41" s="2">
        <v>22879450</v>
      </c>
      <c r="H41" s="2"/>
      <c r="I41" s="2">
        <v>5855800</v>
      </c>
      <c r="J41" s="2">
        <v>0</v>
      </c>
      <c r="K41" s="2"/>
      <c r="L41" s="1">
        <f t="shared" si="31"/>
        <v>34091933</v>
      </c>
      <c r="M41" s="13">
        <f t="shared" si="31"/>
        <v>260959520.99999994</v>
      </c>
      <c r="N41" s="14">
        <f t="shared" si="32"/>
        <v>295051453.99999994</v>
      </c>
      <c r="P41" s="3" t="s">
        <v>14</v>
      </c>
      <c r="Q41" s="2">
        <v>8061</v>
      </c>
      <c r="R41" s="2">
        <v>35286</v>
      </c>
      <c r="S41" s="2">
        <v>1576</v>
      </c>
      <c r="T41" s="2">
        <v>658</v>
      </c>
      <c r="U41" s="2">
        <v>0</v>
      </c>
      <c r="V41" s="2">
        <v>1034</v>
      </c>
      <c r="W41" s="2">
        <v>0</v>
      </c>
      <c r="X41" s="2">
        <v>1768</v>
      </c>
      <c r="Y41" s="2">
        <v>3228</v>
      </c>
      <c r="Z41" s="2">
        <v>0</v>
      </c>
      <c r="AA41" s="1">
        <f t="shared" si="33"/>
        <v>12865</v>
      </c>
      <c r="AB41" s="13">
        <f t="shared" si="33"/>
        <v>38746</v>
      </c>
      <c r="AC41" s="14">
        <f t="shared" si="34"/>
        <v>51611</v>
      </c>
      <c r="AE41" s="3" t="s">
        <v>14</v>
      </c>
      <c r="AF41" s="2">
        <f t="shared" si="35"/>
        <v>3395.2242897903488</v>
      </c>
      <c r="AG41" s="2">
        <f t="shared" si="30"/>
        <v>6506.610865499063</v>
      </c>
      <c r="AH41" s="2">
        <f t="shared" si="30"/>
        <v>4265.8819796954313</v>
      </c>
      <c r="AI41" s="2">
        <f t="shared" si="30"/>
        <v>4000</v>
      </c>
      <c r="AJ41" s="2" t="str">
        <f t="shared" si="30"/>
        <v>N.A.</v>
      </c>
      <c r="AK41" s="2">
        <f t="shared" si="30"/>
        <v>22127.127659574468</v>
      </c>
      <c r="AL41" s="2" t="str">
        <f t="shared" si="30"/>
        <v>N.A.</v>
      </c>
      <c r="AM41" s="2">
        <f t="shared" si="30"/>
        <v>3312.1040723981901</v>
      </c>
      <c r="AN41" s="2">
        <f t="shared" si="30"/>
        <v>0</v>
      </c>
      <c r="AO41" s="2" t="str">
        <f t="shared" si="30"/>
        <v>N.A.</v>
      </c>
      <c r="AP41" s="15">
        <f t="shared" si="30"/>
        <v>2649.9753595025263</v>
      </c>
      <c r="AQ41" s="13">
        <f t="shared" si="30"/>
        <v>6735.1344913023268</v>
      </c>
      <c r="AR41" s="14">
        <f t="shared" si="30"/>
        <v>5716.8327294568971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>
        <v>17750</v>
      </c>
      <c r="I42" s="2"/>
      <c r="J42" s="2">
        <v>0</v>
      </c>
      <c r="K42" s="2"/>
      <c r="L42" s="1">
        <f t="shared" si="31"/>
        <v>17750</v>
      </c>
      <c r="M42" s="13">
        <f t="shared" si="31"/>
        <v>0</v>
      </c>
      <c r="N42" s="14">
        <f t="shared" si="32"/>
        <v>17750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71</v>
      </c>
      <c r="X42" s="2">
        <v>0</v>
      </c>
      <c r="Y42" s="2">
        <v>537</v>
      </c>
      <c r="Z42" s="2">
        <v>0</v>
      </c>
      <c r="AA42" s="1">
        <f t="shared" si="33"/>
        <v>608</v>
      </c>
      <c r="AB42" s="13">
        <f t="shared" si="33"/>
        <v>0</v>
      </c>
      <c r="AC42" s="14">
        <f t="shared" si="34"/>
        <v>608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>
        <f t="shared" si="30"/>
        <v>250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29.194078947368421</v>
      </c>
      <c r="AQ42" s="13" t="str">
        <f t="shared" si="30"/>
        <v>N.A.</v>
      </c>
      <c r="AR42" s="14">
        <f t="shared" si="30"/>
        <v>29.194078947368421</v>
      </c>
    </row>
    <row r="43" spans="1:44" ht="15" customHeight="1" thickBot="1" x14ac:dyDescent="0.3">
      <c r="A43" s="4" t="s">
        <v>16</v>
      </c>
      <c r="B43" s="2">
        <v>49603288.999999978</v>
      </c>
      <c r="C43" s="2">
        <v>230731770.99999994</v>
      </c>
      <c r="D43" s="2">
        <v>7453170</v>
      </c>
      <c r="E43" s="2">
        <v>2632000</v>
      </c>
      <c r="F43" s="2">
        <v>2580860</v>
      </c>
      <c r="G43" s="2">
        <v>22879450</v>
      </c>
      <c r="H43" s="2">
        <v>22535236</v>
      </c>
      <c r="I43" s="2">
        <v>5855800</v>
      </c>
      <c r="J43" s="2">
        <v>0</v>
      </c>
      <c r="K43" s="2"/>
      <c r="L43" s="1">
        <f t="shared" ref="L43" si="36">B43+D43+F43+H43+J43</f>
        <v>82172554.99999997</v>
      </c>
      <c r="M43" s="13">
        <f t="shared" ref="M43" si="37">C43+E43+G43+I43+K43</f>
        <v>262099020.99999994</v>
      </c>
      <c r="N43" s="17">
        <f t="shared" ref="N43" si="38">L43+M43</f>
        <v>344271575.99999988</v>
      </c>
      <c r="P43" s="4" t="s">
        <v>16</v>
      </c>
      <c r="Q43" s="2">
        <v>19054</v>
      </c>
      <c r="R43" s="2">
        <v>35796</v>
      </c>
      <c r="S43" s="2">
        <v>2104</v>
      </c>
      <c r="T43" s="2">
        <v>658</v>
      </c>
      <c r="U43" s="2">
        <v>906</v>
      </c>
      <c r="V43" s="2">
        <v>1034</v>
      </c>
      <c r="W43" s="2">
        <v>10768</v>
      </c>
      <c r="X43" s="2">
        <v>1768</v>
      </c>
      <c r="Y43" s="2">
        <v>8346</v>
      </c>
      <c r="Z43" s="2">
        <v>0</v>
      </c>
      <c r="AA43" s="1">
        <f t="shared" ref="AA43" si="39">Q43+S43+U43+W43+Y43</f>
        <v>41178</v>
      </c>
      <c r="AB43" s="13">
        <f t="shared" ref="AB43" si="40">R43+T43+V43+X43+Z43</f>
        <v>39256</v>
      </c>
      <c r="AC43" s="17">
        <f t="shared" ref="AC43" si="41">AA43+AB43</f>
        <v>80434</v>
      </c>
      <c r="AE43" s="4" t="s">
        <v>16</v>
      </c>
      <c r="AF43" s="2">
        <f t="shared" si="35"/>
        <v>2603.3005668101173</v>
      </c>
      <c r="AG43" s="2">
        <f t="shared" si="30"/>
        <v>6445.7417309196544</v>
      </c>
      <c r="AH43" s="2">
        <f t="shared" si="30"/>
        <v>3542.3811787072245</v>
      </c>
      <c r="AI43" s="2">
        <f t="shared" si="30"/>
        <v>4000</v>
      </c>
      <c r="AJ43" s="2">
        <f t="shared" si="30"/>
        <v>2848.6313465783664</v>
      </c>
      <c r="AK43" s="2">
        <f t="shared" si="30"/>
        <v>22127.127659574468</v>
      </c>
      <c r="AL43" s="2">
        <f t="shared" si="30"/>
        <v>2092.7968053491827</v>
      </c>
      <c r="AM43" s="2">
        <f t="shared" si="30"/>
        <v>3312.1040723981901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1995.545072611588</v>
      </c>
      <c r="AQ43" s="13">
        <f t="shared" ref="AQ43" si="43">IFERROR(M43/AB43, "N.A.")</f>
        <v>6676.6614275524744</v>
      </c>
      <c r="AR43" s="14">
        <f t="shared" ref="AR43" si="44">IFERROR(N43/AC43, "N.A.")</f>
        <v>4280.1747519705586</v>
      </c>
    </row>
    <row r="44" spans="1:44" ht="15" customHeight="1" thickBot="1" x14ac:dyDescent="0.3">
      <c r="A44" s="5" t="s">
        <v>0</v>
      </c>
      <c r="B44" s="24">
        <f>B43+C43</f>
        <v>280335059.99999994</v>
      </c>
      <c r="C44" s="26"/>
      <c r="D44" s="24">
        <f>D43+E43</f>
        <v>10085170</v>
      </c>
      <c r="E44" s="26"/>
      <c r="F44" s="24">
        <f>F43+G43</f>
        <v>25460310</v>
      </c>
      <c r="G44" s="26"/>
      <c r="H44" s="24">
        <f>H43+I43</f>
        <v>28391036</v>
      </c>
      <c r="I44" s="26"/>
      <c r="J44" s="24">
        <f>J43+K43</f>
        <v>0</v>
      </c>
      <c r="K44" s="26"/>
      <c r="L44" s="24">
        <f>L43+M43</f>
        <v>344271575.99999988</v>
      </c>
      <c r="M44" s="25"/>
      <c r="N44" s="18">
        <f>B44+D44+F44+H44+J44</f>
        <v>344271575.99999994</v>
      </c>
      <c r="P44" s="5" t="s">
        <v>0</v>
      </c>
      <c r="Q44" s="24">
        <f>Q43+R43</f>
        <v>54850</v>
      </c>
      <c r="R44" s="26"/>
      <c r="S44" s="24">
        <f>S43+T43</f>
        <v>2762</v>
      </c>
      <c r="T44" s="26"/>
      <c r="U44" s="24">
        <f>U43+V43</f>
        <v>1940</v>
      </c>
      <c r="V44" s="26"/>
      <c r="W44" s="24">
        <f>W43+X43</f>
        <v>12536</v>
      </c>
      <c r="X44" s="26"/>
      <c r="Y44" s="24">
        <f>Y43+Z43</f>
        <v>8346</v>
      </c>
      <c r="Z44" s="26"/>
      <c r="AA44" s="24">
        <f>AA43+AB43</f>
        <v>80434</v>
      </c>
      <c r="AB44" s="25"/>
      <c r="AC44" s="18">
        <f>Q44+S44+U44+W44+Y44</f>
        <v>80434</v>
      </c>
      <c r="AE44" s="5" t="s">
        <v>0</v>
      </c>
      <c r="AF44" s="27">
        <f>IFERROR(B44/Q44,"N.A.")</f>
        <v>5110.9400182315394</v>
      </c>
      <c r="AG44" s="28"/>
      <c r="AH44" s="27">
        <f>IFERROR(D44/S44,"N.A.")</f>
        <v>3651.4011585807384</v>
      </c>
      <c r="AI44" s="28"/>
      <c r="AJ44" s="27">
        <f>IFERROR(F44/U44,"N.A.")</f>
        <v>13123.871134020619</v>
      </c>
      <c r="AK44" s="28"/>
      <c r="AL44" s="27">
        <f>IFERROR(H44/W44,"N.A.")</f>
        <v>2264.760370134014</v>
      </c>
      <c r="AM44" s="28"/>
      <c r="AN44" s="27">
        <f>IFERROR(J44/Y44,"N.A.")</f>
        <v>0</v>
      </c>
      <c r="AO44" s="28"/>
      <c r="AP44" s="27">
        <f>IFERROR(L44/AA44,"N.A.")</f>
        <v>4280.1747519705586</v>
      </c>
      <c r="AQ44" s="28"/>
      <c r="AR44" s="16">
        <f>IFERROR(N44/AC44, "N.A.")</f>
        <v>4280.1747519705586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5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1" width="16.85546875" customWidth="1"/>
    <col min="24" max="24" width="16.85546875" customWidth="1"/>
    <col min="26" max="26" width="16.85546875" customWidth="1"/>
    <col min="30" max="30" width="16.85546875" customWidth="1"/>
    <col min="31" max="31" width="31.42578125" customWidth="1"/>
    <col min="32" max="36" width="16.85546875" customWidth="1"/>
    <col min="39" max="39" width="16.85546875" customWidth="1"/>
    <col min="41" max="41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2012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80390342</v>
      </c>
      <c r="C15" s="2"/>
      <c r="D15" s="2">
        <v>54382151.999999993</v>
      </c>
      <c r="E15" s="2"/>
      <c r="F15" s="2">
        <v>40696139.999999993</v>
      </c>
      <c r="G15" s="2"/>
      <c r="H15" s="2">
        <v>196038936.99999997</v>
      </c>
      <c r="I15" s="2"/>
      <c r="J15" s="2">
        <v>0</v>
      </c>
      <c r="K15" s="2"/>
      <c r="L15" s="1">
        <f>B15+D15+F15+H15+J15</f>
        <v>371507571</v>
      </c>
      <c r="M15" s="13">
        <f>C15+E15+G15+I15+K15</f>
        <v>0</v>
      </c>
      <c r="N15" s="14">
        <f>L15+M15</f>
        <v>371507571</v>
      </c>
      <c r="P15" s="3" t="s">
        <v>12</v>
      </c>
      <c r="Q15" s="2">
        <v>17562</v>
      </c>
      <c r="R15" s="2">
        <v>0</v>
      </c>
      <c r="S15" s="2">
        <v>10969</v>
      </c>
      <c r="T15" s="2">
        <v>0</v>
      </c>
      <c r="U15" s="2">
        <v>5587</v>
      </c>
      <c r="V15" s="2">
        <v>0</v>
      </c>
      <c r="W15" s="2">
        <v>47354</v>
      </c>
      <c r="X15" s="2">
        <v>0</v>
      </c>
      <c r="Y15" s="2">
        <v>4565</v>
      </c>
      <c r="Z15" s="2">
        <v>0</v>
      </c>
      <c r="AA15" s="1">
        <f>Q15+S15+U15+W15+Y15</f>
        <v>86037</v>
      </c>
      <c r="AB15" s="13">
        <f>R15+T15+V15+X15+Z15</f>
        <v>0</v>
      </c>
      <c r="AC15" s="14">
        <f>AA15+AB15</f>
        <v>86037</v>
      </c>
      <c r="AE15" s="3" t="s">
        <v>12</v>
      </c>
      <c r="AF15" s="2">
        <f>IFERROR(B15/Q15, "N.A.")</f>
        <v>4577.5163421022662</v>
      </c>
      <c r="AG15" s="2" t="str">
        <f t="shared" ref="AG15:AR19" si="0">IFERROR(C15/R15, "N.A.")</f>
        <v>N.A.</v>
      </c>
      <c r="AH15" s="2">
        <f t="shared" si="0"/>
        <v>4957.8039930713821</v>
      </c>
      <c r="AI15" s="2" t="str">
        <f t="shared" si="0"/>
        <v>N.A.</v>
      </c>
      <c r="AJ15" s="2">
        <f t="shared" si="0"/>
        <v>7284.077322355467</v>
      </c>
      <c r="AK15" s="2" t="str">
        <f t="shared" si="0"/>
        <v>N.A.</v>
      </c>
      <c r="AL15" s="2">
        <f t="shared" si="0"/>
        <v>4139.8601385310631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4317.9977335332469</v>
      </c>
      <c r="AQ15" s="13" t="str">
        <f t="shared" si="0"/>
        <v>N.A.</v>
      </c>
      <c r="AR15" s="14">
        <f t="shared" si="0"/>
        <v>4317.9977335332469</v>
      </c>
    </row>
    <row r="16" spans="1:44" ht="15" customHeight="1" thickBot="1" x14ac:dyDescent="0.3">
      <c r="A16" s="3" t="s">
        <v>13</v>
      </c>
      <c r="B16" s="2">
        <v>64799712.999999985</v>
      </c>
      <c r="C16" s="2">
        <v>2740390</v>
      </c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64799712.999999985</v>
      </c>
      <c r="M16" s="13">
        <f t="shared" si="1"/>
        <v>2740390</v>
      </c>
      <c r="N16" s="14">
        <f t="shared" ref="N16:N18" si="2">L16+M16</f>
        <v>67540102.999999985</v>
      </c>
      <c r="P16" s="3" t="s">
        <v>13</v>
      </c>
      <c r="Q16" s="2">
        <v>18047</v>
      </c>
      <c r="R16" s="2">
        <v>508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18047</v>
      </c>
      <c r="AB16" s="13">
        <f t="shared" si="3"/>
        <v>508</v>
      </c>
      <c r="AC16" s="14">
        <f t="shared" ref="AC16:AC18" si="4">AA16+AB16</f>
        <v>18555</v>
      </c>
      <c r="AE16" s="3" t="s">
        <v>13</v>
      </c>
      <c r="AF16" s="2">
        <f t="shared" ref="AF16:AF19" si="5">IFERROR(B16/Q16, "N.A.")</f>
        <v>3590.6085776029249</v>
      </c>
      <c r="AG16" s="2">
        <f t="shared" si="0"/>
        <v>5394.4685039370079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3590.6085776029249</v>
      </c>
      <c r="AQ16" s="13">
        <f t="shared" si="0"/>
        <v>5394.4685039370079</v>
      </c>
      <c r="AR16" s="14">
        <f t="shared" si="0"/>
        <v>3639.9947722985712</v>
      </c>
    </row>
    <row r="17" spans="1:44" ht="15" customHeight="1" thickBot="1" x14ac:dyDescent="0.3">
      <c r="A17" s="3" t="s">
        <v>14</v>
      </c>
      <c r="B17" s="2">
        <v>253688225.00000009</v>
      </c>
      <c r="C17" s="2">
        <v>1071485000.9999985</v>
      </c>
      <c r="D17" s="2">
        <v>62777659.999999993</v>
      </c>
      <c r="E17" s="2">
        <v>34452200.000000007</v>
      </c>
      <c r="F17" s="2"/>
      <c r="G17" s="2">
        <v>134983405</v>
      </c>
      <c r="H17" s="2"/>
      <c r="I17" s="2">
        <v>56020074.999999978</v>
      </c>
      <c r="J17" s="2">
        <v>0</v>
      </c>
      <c r="K17" s="2"/>
      <c r="L17" s="1">
        <f t="shared" si="1"/>
        <v>316465885.00000006</v>
      </c>
      <c r="M17" s="13">
        <f t="shared" si="1"/>
        <v>1296940680.9999986</v>
      </c>
      <c r="N17" s="14">
        <f t="shared" si="2"/>
        <v>1613406565.9999986</v>
      </c>
      <c r="P17" s="3" t="s">
        <v>14</v>
      </c>
      <c r="Q17" s="2">
        <v>48090</v>
      </c>
      <c r="R17" s="2">
        <v>173266</v>
      </c>
      <c r="S17" s="2">
        <v>9990</v>
      </c>
      <c r="T17" s="2">
        <v>3968</v>
      </c>
      <c r="U17" s="2">
        <v>0</v>
      </c>
      <c r="V17" s="2">
        <v>13058</v>
      </c>
      <c r="W17" s="2">
        <v>0</v>
      </c>
      <c r="X17" s="2">
        <v>10112</v>
      </c>
      <c r="Y17" s="2">
        <v>6898</v>
      </c>
      <c r="Z17" s="2">
        <v>0</v>
      </c>
      <c r="AA17" s="1">
        <f t="shared" si="3"/>
        <v>64978</v>
      </c>
      <c r="AB17" s="13">
        <f t="shared" si="3"/>
        <v>200404</v>
      </c>
      <c r="AC17" s="14">
        <f t="shared" si="4"/>
        <v>265382</v>
      </c>
      <c r="AE17" s="3" t="s">
        <v>14</v>
      </c>
      <c r="AF17" s="2">
        <f t="shared" si="5"/>
        <v>5275.2802037845722</v>
      </c>
      <c r="AG17" s="2">
        <f t="shared" si="0"/>
        <v>6184.0465007560542</v>
      </c>
      <c r="AH17" s="2">
        <f t="shared" si="0"/>
        <v>6284.0500500500493</v>
      </c>
      <c r="AI17" s="2">
        <f t="shared" si="0"/>
        <v>8682.5100806451628</v>
      </c>
      <c r="AJ17" s="2" t="str">
        <f t="shared" si="0"/>
        <v>N.A.</v>
      </c>
      <c r="AK17" s="2">
        <f t="shared" si="0"/>
        <v>10337.218946239853</v>
      </c>
      <c r="AL17" s="2" t="str">
        <f t="shared" si="0"/>
        <v>N.A.</v>
      </c>
      <c r="AM17" s="2">
        <f t="shared" si="0"/>
        <v>5539.9599485759472</v>
      </c>
      <c r="AN17" s="2">
        <f t="shared" si="0"/>
        <v>0</v>
      </c>
      <c r="AO17" s="2" t="str">
        <f t="shared" si="0"/>
        <v>N.A.</v>
      </c>
      <c r="AP17" s="15">
        <f t="shared" si="0"/>
        <v>4870.3543507033155</v>
      </c>
      <c r="AQ17" s="13">
        <f t="shared" si="0"/>
        <v>6471.6307109638456</v>
      </c>
      <c r="AR17" s="14">
        <f t="shared" si="0"/>
        <v>6079.562916851929</v>
      </c>
    </row>
    <row r="18" spans="1:44" ht="15" customHeight="1" thickBot="1" x14ac:dyDescent="0.3">
      <c r="A18" s="3" t="s">
        <v>15</v>
      </c>
      <c r="B18" s="2">
        <v>934150.00000000023</v>
      </c>
      <c r="C18" s="2"/>
      <c r="D18" s="2">
        <v>2204832</v>
      </c>
      <c r="E18" s="2"/>
      <c r="F18" s="2"/>
      <c r="G18" s="2">
        <v>361500</v>
      </c>
      <c r="H18" s="2">
        <v>5205840</v>
      </c>
      <c r="I18" s="2"/>
      <c r="J18" s="2">
        <v>0</v>
      </c>
      <c r="K18" s="2"/>
      <c r="L18" s="1">
        <f t="shared" si="1"/>
        <v>8344822</v>
      </c>
      <c r="M18" s="13">
        <f t="shared" si="1"/>
        <v>361500</v>
      </c>
      <c r="N18" s="14">
        <f t="shared" si="2"/>
        <v>8706322</v>
      </c>
      <c r="P18" s="3" t="s">
        <v>15</v>
      </c>
      <c r="Q18" s="2">
        <v>717</v>
      </c>
      <c r="R18" s="2">
        <v>0</v>
      </c>
      <c r="S18" s="2">
        <v>346</v>
      </c>
      <c r="T18" s="2">
        <v>0</v>
      </c>
      <c r="U18" s="2">
        <v>0</v>
      </c>
      <c r="V18" s="2">
        <v>277</v>
      </c>
      <c r="W18" s="2">
        <v>907</v>
      </c>
      <c r="X18" s="2">
        <v>0</v>
      </c>
      <c r="Y18" s="2">
        <v>112</v>
      </c>
      <c r="Z18" s="2">
        <v>0</v>
      </c>
      <c r="AA18" s="1">
        <f t="shared" si="3"/>
        <v>2082</v>
      </c>
      <c r="AB18" s="13">
        <f t="shared" si="3"/>
        <v>277</v>
      </c>
      <c r="AC18" s="17">
        <f t="shared" si="4"/>
        <v>2359</v>
      </c>
      <c r="AE18" s="3" t="s">
        <v>15</v>
      </c>
      <c r="AF18" s="2">
        <f t="shared" si="5"/>
        <v>1302.8591352859139</v>
      </c>
      <c r="AG18" s="2" t="str">
        <f t="shared" si="0"/>
        <v>N.A.</v>
      </c>
      <c r="AH18" s="2">
        <f t="shared" si="0"/>
        <v>6372.3468208092481</v>
      </c>
      <c r="AI18" s="2" t="str">
        <f t="shared" si="0"/>
        <v>N.A.</v>
      </c>
      <c r="AJ18" s="2" t="str">
        <f t="shared" si="0"/>
        <v>N.A.</v>
      </c>
      <c r="AK18" s="2">
        <f t="shared" si="0"/>
        <v>1305.0541516245487</v>
      </c>
      <c r="AL18" s="2">
        <f t="shared" si="0"/>
        <v>5739.6251378169791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4008.0797310278576</v>
      </c>
      <c r="AQ18" s="13">
        <f t="shared" si="0"/>
        <v>1305.0541516245487</v>
      </c>
      <c r="AR18" s="14">
        <f t="shared" si="0"/>
        <v>3690.6833403984738</v>
      </c>
    </row>
    <row r="19" spans="1:44" ht="15" customHeight="1" thickBot="1" x14ac:dyDescent="0.3">
      <c r="A19" s="4" t="s">
        <v>16</v>
      </c>
      <c r="B19" s="2">
        <v>399812430.00000024</v>
      </c>
      <c r="C19" s="2">
        <v>1074225390.9999988</v>
      </c>
      <c r="D19" s="2">
        <v>119364643.99999997</v>
      </c>
      <c r="E19" s="2">
        <v>34452200.000000007</v>
      </c>
      <c r="F19" s="2">
        <v>40696139.999999993</v>
      </c>
      <c r="G19" s="2">
        <v>135344905.00000003</v>
      </c>
      <c r="H19" s="2">
        <v>201244777.00000003</v>
      </c>
      <c r="I19" s="2">
        <v>56020074.999999978</v>
      </c>
      <c r="J19" s="2">
        <v>0</v>
      </c>
      <c r="K19" s="2"/>
      <c r="L19" s="1">
        <f t="shared" ref="L19" si="6">B19+D19+F19+H19+J19</f>
        <v>761117991.00000024</v>
      </c>
      <c r="M19" s="13">
        <f t="shared" ref="M19" si="7">C19+E19+G19+I19+K19</f>
        <v>1300042570.9999988</v>
      </c>
      <c r="N19" s="17">
        <f t="shared" ref="N19" si="8">L19+M19</f>
        <v>2061160561.999999</v>
      </c>
      <c r="P19" s="4" t="s">
        <v>16</v>
      </c>
      <c r="Q19" s="2">
        <v>84416</v>
      </c>
      <c r="R19" s="2">
        <v>173774</v>
      </c>
      <c r="S19" s="2">
        <v>21305</v>
      </c>
      <c r="T19" s="2">
        <v>3968</v>
      </c>
      <c r="U19" s="2">
        <v>5587</v>
      </c>
      <c r="V19" s="2">
        <v>13335</v>
      </c>
      <c r="W19" s="2">
        <v>48261</v>
      </c>
      <c r="X19" s="2">
        <v>10112</v>
      </c>
      <c r="Y19" s="2">
        <v>11575</v>
      </c>
      <c r="Z19" s="2">
        <v>0</v>
      </c>
      <c r="AA19" s="1">
        <f t="shared" ref="AA19" si="9">Q19+S19+U19+W19+Y19</f>
        <v>171144</v>
      </c>
      <c r="AB19" s="13">
        <f t="shared" ref="AB19" si="10">R19+T19+V19+X19+Z19</f>
        <v>201189</v>
      </c>
      <c r="AC19" s="14">
        <f t="shared" ref="AC19" si="11">AA19+AB19</f>
        <v>372333</v>
      </c>
      <c r="AE19" s="4" t="s">
        <v>16</v>
      </c>
      <c r="AF19" s="2">
        <f t="shared" si="5"/>
        <v>4736.2162386277514</v>
      </c>
      <c r="AG19" s="2">
        <f t="shared" si="0"/>
        <v>6181.7382980192597</v>
      </c>
      <c r="AH19" s="2">
        <f t="shared" si="0"/>
        <v>5602.6587186106535</v>
      </c>
      <c r="AI19" s="2">
        <f t="shared" si="0"/>
        <v>8682.5100806451628</v>
      </c>
      <c r="AJ19" s="2">
        <f t="shared" si="0"/>
        <v>7284.077322355467</v>
      </c>
      <c r="AK19" s="2">
        <f t="shared" si="0"/>
        <v>10149.599175103114</v>
      </c>
      <c r="AL19" s="2">
        <f t="shared" si="0"/>
        <v>4169.9255506516656</v>
      </c>
      <c r="AM19" s="2">
        <f t="shared" si="0"/>
        <v>5539.9599485759472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4447.237361520125</v>
      </c>
      <c r="AQ19" s="13">
        <f t="shared" ref="AQ19" si="13">IFERROR(M19/AB19, "N.A.")</f>
        <v>6461.7974690465126</v>
      </c>
      <c r="AR19" s="14">
        <f t="shared" ref="AR19" si="14">IFERROR(N19/AC19, "N.A.")</f>
        <v>5535.7987661582483</v>
      </c>
    </row>
    <row r="20" spans="1:44" ht="15" customHeight="1" thickBot="1" x14ac:dyDescent="0.3">
      <c r="A20" s="5" t="s">
        <v>0</v>
      </c>
      <c r="B20" s="24">
        <f>B19+C19</f>
        <v>1474037820.999999</v>
      </c>
      <c r="C20" s="26"/>
      <c r="D20" s="24">
        <f>D19+E19</f>
        <v>153816843.99999997</v>
      </c>
      <c r="E20" s="26"/>
      <c r="F20" s="24">
        <f>F19+G19</f>
        <v>176041045.00000003</v>
      </c>
      <c r="G20" s="26"/>
      <c r="H20" s="24">
        <f>H19+I19</f>
        <v>257264852</v>
      </c>
      <c r="I20" s="26"/>
      <c r="J20" s="24">
        <f>J19+K19</f>
        <v>0</v>
      </c>
      <c r="K20" s="26"/>
      <c r="L20" s="24">
        <f>L19+M19</f>
        <v>2061160561.999999</v>
      </c>
      <c r="M20" s="25"/>
      <c r="N20" s="18">
        <f>B20+D20+F20+H20+J20</f>
        <v>2061160561.999999</v>
      </c>
      <c r="P20" s="5" t="s">
        <v>0</v>
      </c>
      <c r="Q20" s="24">
        <f>Q19+R19</f>
        <v>258190</v>
      </c>
      <c r="R20" s="26"/>
      <c r="S20" s="24">
        <f>S19+T19</f>
        <v>25273</v>
      </c>
      <c r="T20" s="26"/>
      <c r="U20" s="24">
        <f>U19+V19</f>
        <v>18922</v>
      </c>
      <c r="V20" s="26"/>
      <c r="W20" s="24">
        <f>W19+X19</f>
        <v>58373</v>
      </c>
      <c r="X20" s="26"/>
      <c r="Y20" s="24">
        <f>Y19+Z19</f>
        <v>11575</v>
      </c>
      <c r="Z20" s="26"/>
      <c r="AA20" s="24">
        <f>AA19+AB19</f>
        <v>372333</v>
      </c>
      <c r="AB20" s="26"/>
      <c r="AC20" s="19">
        <f>Q20+S20+U20+W20+Y20</f>
        <v>372333</v>
      </c>
      <c r="AE20" s="5" t="s">
        <v>0</v>
      </c>
      <c r="AF20" s="27">
        <f>IFERROR(B20/Q20,"N.A.")</f>
        <v>5709.1204965335564</v>
      </c>
      <c r="AG20" s="28"/>
      <c r="AH20" s="27">
        <f>IFERROR(D20/S20,"N.A.")</f>
        <v>6086.2123214497669</v>
      </c>
      <c r="AI20" s="28"/>
      <c r="AJ20" s="27">
        <f>IFERROR(F20/U20,"N.A.")</f>
        <v>9303.51152098087</v>
      </c>
      <c r="AK20" s="28"/>
      <c r="AL20" s="27">
        <f>IFERROR(H20/W20,"N.A.")</f>
        <v>4407.2576704983467</v>
      </c>
      <c r="AM20" s="28"/>
      <c r="AN20" s="27">
        <f>IFERROR(J20/Y20,"N.A.")</f>
        <v>0</v>
      </c>
      <c r="AO20" s="28"/>
      <c r="AP20" s="27">
        <f>IFERROR(L20/AA20,"N.A.")</f>
        <v>5535.7987661582483</v>
      </c>
      <c r="AQ20" s="28"/>
      <c r="AR20" s="16">
        <f>IFERROR(N20/AC20, "N.A.")</f>
        <v>5535.7987661582483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70904073.000000015</v>
      </c>
      <c r="C27" s="2"/>
      <c r="D27" s="2">
        <v>52703861.999999978</v>
      </c>
      <c r="E27" s="2"/>
      <c r="F27" s="2">
        <v>36924099.999999993</v>
      </c>
      <c r="G27" s="2"/>
      <c r="H27" s="2">
        <v>120649552.00000004</v>
      </c>
      <c r="I27" s="2"/>
      <c r="J27" s="2">
        <v>0</v>
      </c>
      <c r="K27" s="2"/>
      <c r="L27" s="1">
        <f>B27+D27+F27+H27+J27</f>
        <v>281181587.00000006</v>
      </c>
      <c r="M27" s="13">
        <f>C27+E27+G27+I27+K27</f>
        <v>0</v>
      </c>
      <c r="N27" s="14">
        <f>L27+M27</f>
        <v>281181587.00000006</v>
      </c>
      <c r="P27" s="3" t="s">
        <v>12</v>
      </c>
      <c r="Q27" s="2">
        <v>14376</v>
      </c>
      <c r="R27" s="2">
        <v>0</v>
      </c>
      <c r="S27" s="2">
        <v>10597</v>
      </c>
      <c r="T27" s="2">
        <v>0</v>
      </c>
      <c r="U27" s="2">
        <v>4879</v>
      </c>
      <c r="V27" s="2">
        <v>0</v>
      </c>
      <c r="W27" s="2">
        <v>23244</v>
      </c>
      <c r="X27" s="2">
        <v>0</v>
      </c>
      <c r="Y27" s="2">
        <v>1831</v>
      </c>
      <c r="Z27" s="2">
        <v>0</v>
      </c>
      <c r="AA27" s="1">
        <f>Q27+S27+U27+W27+Y27</f>
        <v>54927</v>
      </c>
      <c r="AB27" s="13">
        <f>R27+T27+V27+X27+Z27</f>
        <v>0</v>
      </c>
      <c r="AC27" s="14">
        <f>AA27+AB27</f>
        <v>54927</v>
      </c>
      <c r="AE27" s="3" t="s">
        <v>12</v>
      </c>
      <c r="AF27" s="2">
        <f>IFERROR(B27/Q27, "N.A.")</f>
        <v>4932.1141485809694</v>
      </c>
      <c r="AG27" s="2" t="str">
        <f t="shared" ref="AG27:AR31" si="15">IFERROR(C27/R27, "N.A.")</f>
        <v>N.A.</v>
      </c>
      <c r="AH27" s="2">
        <f t="shared" si="15"/>
        <v>4973.4700386901932</v>
      </c>
      <c r="AI27" s="2" t="str">
        <f t="shared" si="15"/>
        <v>N.A.</v>
      </c>
      <c r="AJ27" s="2">
        <f t="shared" si="15"/>
        <v>7567.9647468743578</v>
      </c>
      <c r="AK27" s="2" t="str">
        <f t="shared" si="15"/>
        <v>N.A.</v>
      </c>
      <c r="AL27" s="2">
        <f t="shared" si="15"/>
        <v>5190.5675443125128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5119.1870482640606</v>
      </c>
      <c r="AQ27" s="13" t="str">
        <f t="shared" si="15"/>
        <v>N.A.</v>
      </c>
      <c r="AR27" s="14">
        <f t="shared" si="15"/>
        <v>5119.1870482640606</v>
      </c>
    </row>
    <row r="28" spans="1:44" ht="15" customHeight="1" thickBot="1" x14ac:dyDescent="0.3">
      <c r="A28" s="3" t="s">
        <v>13</v>
      </c>
      <c r="B28" s="2">
        <v>12873020</v>
      </c>
      <c r="C28" s="2">
        <v>1488660</v>
      </c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12873020</v>
      </c>
      <c r="M28" s="13">
        <f t="shared" si="16"/>
        <v>1488660</v>
      </c>
      <c r="N28" s="14">
        <f t="shared" ref="N28:N30" si="17">L28+M28</f>
        <v>14361680</v>
      </c>
      <c r="P28" s="3" t="s">
        <v>13</v>
      </c>
      <c r="Q28" s="2">
        <v>1711</v>
      </c>
      <c r="R28" s="2">
        <v>275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1711</v>
      </c>
      <c r="AB28" s="13">
        <f t="shared" si="18"/>
        <v>275</v>
      </c>
      <c r="AC28" s="14">
        <f t="shared" ref="AC28:AC30" si="19">AA28+AB28</f>
        <v>1986</v>
      </c>
      <c r="AE28" s="3" t="s">
        <v>13</v>
      </c>
      <c r="AF28" s="2">
        <f t="shared" ref="AF28:AF31" si="20">IFERROR(B28/Q28, "N.A.")</f>
        <v>7523.6820572764464</v>
      </c>
      <c r="AG28" s="2">
        <f t="shared" si="15"/>
        <v>5413.3090909090906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7523.6820572764464</v>
      </c>
      <c r="AQ28" s="13">
        <f t="shared" si="15"/>
        <v>5413.3090909090906</v>
      </c>
      <c r="AR28" s="14">
        <f t="shared" si="15"/>
        <v>7231.4602215508557</v>
      </c>
    </row>
    <row r="29" spans="1:44" ht="15" customHeight="1" thickBot="1" x14ac:dyDescent="0.3">
      <c r="A29" s="3" t="s">
        <v>14</v>
      </c>
      <c r="B29" s="2">
        <v>170742178</v>
      </c>
      <c r="C29" s="2">
        <v>690795276.00000036</v>
      </c>
      <c r="D29" s="2">
        <v>53366699.999999993</v>
      </c>
      <c r="E29" s="2">
        <v>17722100.000000004</v>
      </c>
      <c r="F29" s="2"/>
      <c r="G29" s="2">
        <v>108134350.00000004</v>
      </c>
      <c r="H29" s="2"/>
      <c r="I29" s="2">
        <v>41773909.999999993</v>
      </c>
      <c r="J29" s="2">
        <v>0</v>
      </c>
      <c r="K29" s="2"/>
      <c r="L29" s="1">
        <f t="shared" si="16"/>
        <v>224108878</v>
      </c>
      <c r="M29" s="13">
        <f t="shared" si="16"/>
        <v>858425636.00000036</v>
      </c>
      <c r="N29" s="14">
        <f t="shared" si="17"/>
        <v>1082534514.0000005</v>
      </c>
      <c r="P29" s="3" t="s">
        <v>14</v>
      </c>
      <c r="Q29" s="2">
        <v>29525</v>
      </c>
      <c r="R29" s="2">
        <v>110695</v>
      </c>
      <c r="S29" s="2">
        <v>8237</v>
      </c>
      <c r="T29" s="2">
        <v>2143</v>
      </c>
      <c r="U29" s="2">
        <v>0</v>
      </c>
      <c r="V29" s="2">
        <v>10156</v>
      </c>
      <c r="W29" s="2">
        <v>0</v>
      </c>
      <c r="X29" s="2">
        <v>6279</v>
      </c>
      <c r="Y29" s="2">
        <v>2429</v>
      </c>
      <c r="Z29" s="2">
        <v>0</v>
      </c>
      <c r="AA29" s="1">
        <f t="shared" si="18"/>
        <v>40191</v>
      </c>
      <c r="AB29" s="13">
        <f t="shared" si="18"/>
        <v>129273</v>
      </c>
      <c r="AC29" s="14">
        <f t="shared" si="19"/>
        <v>169464</v>
      </c>
      <c r="AE29" s="3" t="s">
        <v>14</v>
      </c>
      <c r="AF29" s="2">
        <f t="shared" si="20"/>
        <v>5782.9696189669776</v>
      </c>
      <c r="AG29" s="2">
        <f t="shared" si="15"/>
        <v>6240.5282623424755</v>
      </c>
      <c r="AH29" s="2">
        <f t="shared" si="15"/>
        <v>6478.900084982396</v>
      </c>
      <c r="AI29" s="2">
        <f t="shared" si="15"/>
        <v>8269.76201586561</v>
      </c>
      <c r="AJ29" s="2" t="str">
        <f t="shared" si="15"/>
        <v>N.A.</v>
      </c>
      <c r="AK29" s="2">
        <f t="shared" si="15"/>
        <v>10647.336549822769</v>
      </c>
      <c r="AL29" s="2" t="str">
        <f t="shared" si="15"/>
        <v>N.A.</v>
      </c>
      <c r="AM29" s="2">
        <f t="shared" si="15"/>
        <v>6652.955884695014</v>
      </c>
      <c r="AN29" s="2">
        <f t="shared" si="15"/>
        <v>0</v>
      </c>
      <c r="AO29" s="2" t="str">
        <f t="shared" si="15"/>
        <v>N.A.</v>
      </c>
      <c r="AP29" s="15">
        <f t="shared" si="15"/>
        <v>5576.0960911646889</v>
      </c>
      <c r="AQ29" s="13">
        <f t="shared" si="15"/>
        <v>6640.4093352826994</v>
      </c>
      <c r="AR29" s="14">
        <f t="shared" si="15"/>
        <v>6387.9910423452793</v>
      </c>
    </row>
    <row r="30" spans="1:44" ht="15" customHeight="1" thickBot="1" x14ac:dyDescent="0.3">
      <c r="A30" s="3" t="s">
        <v>15</v>
      </c>
      <c r="B30" s="2">
        <v>934150.00000000023</v>
      </c>
      <c r="C30" s="2"/>
      <c r="D30" s="2">
        <v>2204832</v>
      </c>
      <c r="E30" s="2"/>
      <c r="F30" s="2"/>
      <c r="G30" s="2">
        <v>361500</v>
      </c>
      <c r="H30" s="2">
        <v>5205840</v>
      </c>
      <c r="I30" s="2"/>
      <c r="J30" s="2">
        <v>0</v>
      </c>
      <c r="K30" s="2"/>
      <c r="L30" s="1">
        <f t="shared" si="16"/>
        <v>8344822</v>
      </c>
      <c r="M30" s="13">
        <f t="shared" si="16"/>
        <v>361500</v>
      </c>
      <c r="N30" s="14">
        <f t="shared" si="17"/>
        <v>8706322</v>
      </c>
      <c r="P30" s="3" t="s">
        <v>15</v>
      </c>
      <c r="Q30" s="2">
        <v>717</v>
      </c>
      <c r="R30" s="2">
        <v>0</v>
      </c>
      <c r="S30" s="2">
        <v>346</v>
      </c>
      <c r="T30" s="2">
        <v>0</v>
      </c>
      <c r="U30" s="2">
        <v>0</v>
      </c>
      <c r="V30" s="2">
        <v>277</v>
      </c>
      <c r="W30" s="2">
        <v>907</v>
      </c>
      <c r="X30" s="2">
        <v>0</v>
      </c>
      <c r="Y30" s="2">
        <v>112</v>
      </c>
      <c r="Z30" s="2">
        <v>0</v>
      </c>
      <c r="AA30" s="1">
        <f t="shared" si="18"/>
        <v>2082</v>
      </c>
      <c r="AB30" s="13">
        <f t="shared" si="18"/>
        <v>277</v>
      </c>
      <c r="AC30" s="17">
        <f t="shared" si="19"/>
        <v>2359</v>
      </c>
      <c r="AE30" s="3" t="s">
        <v>15</v>
      </c>
      <c r="AF30" s="2">
        <f t="shared" si="20"/>
        <v>1302.8591352859139</v>
      </c>
      <c r="AG30" s="2" t="str">
        <f t="shared" si="15"/>
        <v>N.A.</v>
      </c>
      <c r="AH30" s="2">
        <f t="shared" si="15"/>
        <v>6372.3468208092481</v>
      </c>
      <c r="AI30" s="2" t="str">
        <f t="shared" si="15"/>
        <v>N.A.</v>
      </c>
      <c r="AJ30" s="2" t="str">
        <f t="shared" si="15"/>
        <v>N.A.</v>
      </c>
      <c r="AK30" s="2">
        <f t="shared" si="15"/>
        <v>1305.0541516245487</v>
      </c>
      <c r="AL30" s="2">
        <f t="shared" si="15"/>
        <v>5739.6251378169791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4008.0797310278576</v>
      </c>
      <c r="AQ30" s="13">
        <f t="shared" si="15"/>
        <v>1305.0541516245487</v>
      </c>
      <c r="AR30" s="14">
        <f t="shared" si="15"/>
        <v>3690.6833403984738</v>
      </c>
    </row>
    <row r="31" spans="1:44" ht="15" customHeight="1" thickBot="1" x14ac:dyDescent="0.3">
      <c r="A31" s="4" t="s">
        <v>16</v>
      </c>
      <c r="B31" s="2">
        <v>255453421.00000015</v>
      </c>
      <c r="C31" s="2">
        <v>692283936.00000072</v>
      </c>
      <c r="D31" s="2">
        <v>108275394.00000001</v>
      </c>
      <c r="E31" s="2">
        <v>17722100.000000004</v>
      </c>
      <c r="F31" s="2">
        <v>36924099.999999993</v>
      </c>
      <c r="G31" s="2">
        <v>108495850.00000004</v>
      </c>
      <c r="H31" s="2">
        <v>125855392</v>
      </c>
      <c r="I31" s="2">
        <v>41773909.999999993</v>
      </c>
      <c r="J31" s="2">
        <v>0</v>
      </c>
      <c r="K31" s="2"/>
      <c r="L31" s="1">
        <f t="shared" ref="L31" si="21">B31+D31+F31+H31+J31</f>
        <v>526508307.00000018</v>
      </c>
      <c r="M31" s="13">
        <f t="shared" ref="M31" si="22">C31+E31+G31+I31+K31</f>
        <v>860275796.00000072</v>
      </c>
      <c r="N31" s="17">
        <f t="shared" ref="N31" si="23">L31+M31</f>
        <v>1386784103.000001</v>
      </c>
      <c r="P31" s="4" t="s">
        <v>16</v>
      </c>
      <c r="Q31" s="2">
        <v>46329</v>
      </c>
      <c r="R31" s="2">
        <v>110970</v>
      </c>
      <c r="S31" s="2">
        <v>19180</v>
      </c>
      <c r="T31" s="2">
        <v>2143</v>
      </c>
      <c r="U31" s="2">
        <v>4879</v>
      </c>
      <c r="V31" s="2">
        <v>10433</v>
      </c>
      <c r="W31" s="2">
        <v>24151</v>
      </c>
      <c r="X31" s="2">
        <v>6279</v>
      </c>
      <c r="Y31" s="2">
        <v>4372</v>
      </c>
      <c r="Z31" s="2">
        <v>0</v>
      </c>
      <c r="AA31" s="1">
        <f t="shared" ref="AA31" si="24">Q31+S31+U31+W31+Y31</f>
        <v>98911</v>
      </c>
      <c r="AB31" s="13">
        <f t="shared" ref="AB31" si="25">R31+T31+V31+X31+Z31</f>
        <v>129825</v>
      </c>
      <c r="AC31" s="14">
        <f t="shared" ref="AC31" si="26">AA31+AB31</f>
        <v>228736</v>
      </c>
      <c r="AE31" s="4" t="s">
        <v>16</v>
      </c>
      <c r="AF31" s="2">
        <f t="shared" si="20"/>
        <v>5513.8988754343964</v>
      </c>
      <c r="AG31" s="2">
        <f t="shared" si="15"/>
        <v>6238.4782914301231</v>
      </c>
      <c r="AH31" s="2">
        <f t="shared" si="15"/>
        <v>5645.2238790406682</v>
      </c>
      <c r="AI31" s="2">
        <f t="shared" si="15"/>
        <v>8269.76201586561</v>
      </c>
      <c r="AJ31" s="2">
        <f t="shared" si="15"/>
        <v>7567.9647468743578</v>
      </c>
      <c r="AK31" s="2">
        <f t="shared" si="15"/>
        <v>10399.295504648715</v>
      </c>
      <c r="AL31" s="2">
        <f t="shared" si="15"/>
        <v>5211.187611279036</v>
      </c>
      <c r="AM31" s="2">
        <f t="shared" si="15"/>
        <v>6652.955884695014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5323.0510964402356</v>
      </c>
      <c r="AQ31" s="13">
        <f t="shared" ref="AQ31" si="28">IFERROR(M31/AB31, "N.A.")</f>
        <v>6626.4263123435449</v>
      </c>
      <c r="AR31" s="14">
        <f t="shared" ref="AR31" si="29">IFERROR(N31/AC31, "N.A.")</f>
        <v>6062.8152236639662</v>
      </c>
    </row>
    <row r="32" spans="1:44" ht="15" customHeight="1" thickBot="1" x14ac:dyDescent="0.3">
      <c r="A32" s="5" t="s">
        <v>0</v>
      </c>
      <c r="B32" s="24">
        <f>B31+C31</f>
        <v>947737357.00000083</v>
      </c>
      <c r="C32" s="26"/>
      <c r="D32" s="24">
        <f>D31+E31</f>
        <v>125997494.00000001</v>
      </c>
      <c r="E32" s="26"/>
      <c r="F32" s="24">
        <f>F31+G31</f>
        <v>145419950.00000003</v>
      </c>
      <c r="G32" s="26"/>
      <c r="H32" s="24">
        <f>H31+I31</f>
        <v>167629302</v>
      </c>
      <c r="I32" s="26"/>
      <c r="J32" s="24">
        <f>J31+K31</f>
        <v>0</v>
      </c>
      <c r="K32" s="26"/>
      <c r="L32" s="24">
        <f>L31+M31</f>
        <v>1386784103.000001</v>
      </c>
      <c r="M32" s="25"/>
      <c r="N32" s="18">
        <f>B32+D32+F32+H32+J32</f>
        <v>1386784103.000001</v>
      </c>
      <c r="P32" s="5" t="s">
        <v>0</v>
      </c>
      <c r="Q32" s="24">
        <f>Q31+R31</f>
        <v>157299</v>
      </c>
      <c r="R32" s="26"/>
      <c r="S32" s="24">
        <f>S31+T31</f>
        <v>21323</v>
      </c>
      <c r="T32" s="26"/>
      <c r="U32" s="24">
        <f>U31+V31</f>
        <v>15312</v>
      </c>
      <c r="V32" s="26"/>
      <c r="W32" s="24">
        <f>W31+X31</f>
        <v>30430</v>
      </c>
      <c r="X32" s="26"/>
      <c r="Y32" s="24">
        <f>Y31+Z31</f>
        <v>4372</v>
      </c>
      <c r="Z32" s="26"/>
      <c r="AA32" s="24">
        <f>AA31+AB31</f>
        <v>228736</v>
      </c>
      <c r="AB32" s="26"/>
      <c r="AC32" s="19">
        <f>Q32+S32+U32+W32+Y32</f>
        <v>228736</v>
      </c>
      <c r="AE32" s="5" t="s">
        <v>0</v>
      </c>
      <c r="AF32" s="27">
        <f>IFERROR(B32/Q32,"N.A.")</f>
        <v>6025.0691803508025</v>
      </c>
      <c r="AG32" s="28"/>
      <c r="AH32" s="27">
        <f>IFERROR(D32/S32,"N.A.")</f>
        <v>5908.9947005580834</v>
      </c>
      <c r="AI32" s="28"/>
      <c r="AJ32" s="27">
        <f>IFERROR(F32/U32,"N.A.")</f>
        <v>9497.123171368863</v>
      </c>
      <c r="AK32" s="28"/>
      <c r="AL32" s="27">
        <f>IFERROR(H32/W32,"N.A.")</f>
        <v>5508.6855734472556</v>
      </c>
      <c r="AM32" s="28"/>
      <c r="AN32" s="27">
        <f>IFERROR(J32/Y32,"N.A.")</f>
        <v>0</v>
      </c>
      <c r="AO32" s="28"/>
      <c r="AP32" s="27">
        <f>IFERROR(L32/AA32,"N.A.")</f>
        <v>6062.8152236639662</v>
      </c>
      <c r="AQ32" s="28"/>
      <c r="AR32" s="16">
        <f>IFERROR(N32/AC32, "N.A.")</f>
        <v>6062.8152236639662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9486269.0000000019</v>
      </c>
      <c r="C39" s="2"/>
      <c r="D39" s="2">
        <v>1678290</v>
      </c>
      <c r="E39" s="2"/>
      <c r="F39" s="2">
        <v>3772040</v>
      </c>
      <c r="G39" s="2"/>
      <c r="H39" s="2">
        <v>75389385</v>
      </c>
      <c r="I39" s="2"/>
      <c r="J39" s="2">
        <v>0</v>
      </c>
      <c r="K39" s="2"/>
      <c r="L39" s="1">
        <f>B39+D39+F39+H39+J39</f>
        <v>90325984</v>
      </c>
      <c r="M39" s="13">
        <f>C39+E39+G39+I39+K39</f>
        <v>0</v>
      </c>
      <c r="N39" s="14">
        <f>L39+M39</f>
        <v>90325984</v>
      </c>
      <c r="P39" s="3" t="s">
        <v>12</v>
      </c>
      <c r="Q39" s="2">
        <v>3186</v>
      </c>
      <c r="R39" s="2">
        <v>0</v>
      </c>
      <c r="S39" s="2">
        <v>372</v>
      </c>
      <c r="T39" s="2">
        <v>0</v>
      </c>
      <c r="U39" s="2">
        <v>708</v>
      </c>
      <c r="V39" s="2">
        <v>0</v>
      </c>
      <c r="W39" s="2">
        <v>24110</v>
      </c>
      <c r="X39" s="2">
        <v>0</v>
      </c>
      <c r="Y39" s="2">
        <v>2734</v>
      </c>
      <c r="Z39" s="2">
        <v>0</v>
      </c>
      <c r="AA39" s="1">
        <f>Q39+S39+U39+W39+Y39</f>
        <v>31110</v>
      </c>
      <c r="AB39" s="13">
        <f>R39+T39+V39+X39+Z39</f>
        <v>0</v>
      </c>
      <c r="AC39" s="14">
        <f>AA39+AB39</f>
        <v>31110</v>
      </c>
      <c r="AE39" s="3" t="s">
        <v>12</v>
      </c>
      <c r="AF39" s="2">
        <f>IFERROR(B39/Q39, "N.A.")</f>
        <v>2977.4855618330203</v>
      </c>
      <c r="AG39" s="2" t="str">
        <f t="shared" ref="AG39:AR43" si="30">IFERROR(C39/R39, "N.A.")</f>
        <v>N.A.</v>
      </c>
      <c r="AH39" s="2">
        <f t="shared" si="30"/>
        <v>4511.5322580645161</v>
      </c>
      <c r="AI39" s="2" t="str">
        <f t="shared" si="30"/>
        <v>N.A.</v>
      </c>
      <c r="AJ39" s="2">
        <f t="shared" si="30"/>
        <v>5327.7401129943501</v>
      </c>
      <c r="AK39" s="2" t="str">
        <f t="shared" si="30"/>
        <v>N.A.</v>
      </c>
      <c r="AL39" s="2">
        <f t="shared" si="30"/>
        <v>3126.892783077561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2903.4388942462233</v>
      </c>
      <c r="AQ39" s="13" t="str">
        <f t="shared" si="30"/>
        <v>N.A.</v>
      </c>
      <c r="AR39" s="14">
        <f t="shared" si="30"/>
        <v>2903.4388942462233</v>
      </c>
    </row>
    <row r="40" spans="1:44" ht="15" customHeight="1" thickBot="1" x14ac:dyDescent="0.3">
      <c r="A40" s="3" t="s">
        <v>13</v>
      </c>
      <c r="B40" s="2">
        <v>51926692.999999963</v>
      </c>
      <c r="C40" s="2">
        <v>1251730</v>
      </c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51926692.999999963</v>
      </c>
      <c r="M40" s="13">
        <f t="shared" si="31"/>
        <v>1251730</v>
      </c>
      <c r="N40" s="14">
        <f t="shared" ref="N40:N42" si="32">L40+M40</f>
        <v>53178422.999999963</v>
      </c>
      <c r="P40" s="3" t="s">
        <v>13</v>
      </c>
      <c r="Q40" s="2">
        <v>16336</v>
      </c>
      <c r="R40" s="2">
        <v>233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16336</v>
      </c>
      <c r="AB40" s="13">
        <f t="shared" si="33"/>
        <v>233</v>
      </c>
      <c r="AC40" s="14">
        <f t="shared" ref="AC40:AC42" si="34">AA40+AB40</f>
        <v>16569</v>
      </c>
      <c r="AE40" s="3" t="s">
        <v>13</v>
      </c>
      <c r="AF40" s="2">
        <f t="shared" ref="AF40:AF43" si="35">IFERROR(B40/Q40, "N.A.")</f>
        <v>3178.6663197845228</v>
      </c>
      <c r="AG40" s="2">
        <f t="shared" si="30"/>
        <v>5372.2317596566527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3178.6663197845228</v>
      </c>
      <c r="AQ40" s="13">
        <f t="shared" si="30"/>
        <v>5372.2317596566527</v>
      </c>
      <c r="AR40" s="14">
        <f t="shared" si="30"/>
        <v>3209.5131269237709</v>
      </c>
    </row>
    <row r="41" spans="1:44" ht="15" customHeight="1" thickBot="1" x14ac:dyDescent="0.3">
      <c r="A41" s="3" t="s">
        <v>14</v>
      </c>
      <c r="B41" s="2">
        <v>82946047</v>
      </c>
      <c r="C41" s="2">
        <v>380689724.99999982</v>
      </c>
      <c r="D41" s="2">
        <v>9410960</v>
      </c>
      <c r="E41" s="2">
        <v>16730100.000000002</v>
      </c>
      <c r="F41" s="2"/>
      <c r="G41" s="2">
        <v>26849055.000000007</v>
      </c>
      <c r="H41" s="2"/>
      <c r="I41" s="2">
        <v>14246165.000000002</v>
      </c>
      <c r="J41" s="2">
        <v>0</v>
      </c>
      <c r="K41" s="2"/>
      <c r="L41" s="1">
        <f t="shared" si="31"/>
        <v>92357007</v>
      </c>
      <c r="M41" s="13">
        <f t="shared" si="31"/>
        <v>438515044.99999982</v>
      </c>
      <c r="N41" s="14">
        <f t="shared" si="32"/>
        <v>530872051.99999982</v>
      </c>
      <c r="P41" s="3" t="s">
        <v>14</v>
      </c>
      <c r="Q41" s="2">
        <v>18565</v>
      </c>
      <c r="R41" s="2">
        <v>62571</v>
      </c>
      <c r="S41" s="2">
        <v>1753</v>
      </c>
      <c r="T41" s="2">
        <v>1825</v>
      </c>
      <c r="U41" s="2">
        <v>0</v>
      </c>
      <c r="V41" s="2">
        <v>2902</v>
      </c>
      <c r="W41" s="2">
        <v>0</v>
      </c>
      <c r="X41" s="2">
        <v>3833</v>
      </c>
      <c r="Y41" s="2">
        <v>4469</v>
      </c>
      <c r="Z41" s="2">
        <v>0</v>
      </c>
      <c r="AA41" s="1">
        <f t="shared" si="33"/>
        <v>24787</v>
      </c>
      <c r="AB41" s="13">
        <f t="shared" si="33"/>
        <v>71131</v>
      </c>
      <c r="AC41" s="14">
        <f t="shared" si="34"/>
        <v>95918</v>
      </c>
      <c r="AE41" s="3" t="s">
        <v>14</v>
      </c>
      <c r="AF41" s="2">
        <f t="shared" si="35"/>
        <v>4467.8721788311341</v>
      </c>
      <c r="AG41" s="2">
        <f t="shared" si="30"/>
        <v>6084.124035096128</v>
      </c>
      <c r="AH41" s="2">
        <f t="shared" si="30"/>
        <v>5368.4883057615516</v>
      </c>
      <c r="AI41" s="2">
        <f t="shared" si="30"/>
        <v>9167.1780821917819</v>
      </c>
      <c r="AJ41" s="2" t="str">
        <f t="shared" si="30"/>
        <v>N.A.</v>
      </c>
      <c r="AK41" s="2">
        <f t="shared" si="30"/>
        <v>9251.9141971054469</v>
      </c>
      <c r="AL41" s="2" t="str">
        <f t="shared" si="30"/>
        <v>N.A.</v>
      </c>
      <c r="AM41" s="2">
        <f t="shared" si="30"/>
        <v>3716.7140620923565</v>
      </c>
      <c r="AN41" s="2">
        <f t="shared" si="30"/>
        <v>0</v>
      </c>
      <c r="AO41" s="2" t="str">
        <f t="shared" si="30"/>
        <v>N.A.</v>
      </c>
      <c r="AP41" s="15">
        <f t="shared" si="30"/>
        <v>3726.0260217049258</v>
      </c>
      <c r="AQ41" s="13">
        <f t="shared" si="30"/>
        <v>6164.893576640281</v>
      </c>
      <c r="AR41" s="14">
        <f t="shared" si="30"/>
        <v>5534.6447173627457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144359008.99999997</v>
      </c>
      <c r="C43" s="2">
        <v>381941454.99999988</v>
      </c>
      <c r="D43" s="2">
        <v>11089250</v>
      </c>
      <c r="E43" s="2">
        <v>16730100.000000002</v>
      </c>
      <c r="F43" s="2">
        <v>3772040</v>
      </c>
      <c r="G43" s="2">
        <v>26849055.000000007</v>
      </c>
      <c r="H43" s="2">
        <v>75389385</v>
      </c>
      <c r="I43" s="2">
        <v>14246165.000000002</v>
      </c>
      <c r="J43" s="2">
        <v>0</v>
      </c>
      <c r="K43" s="2"/>
      <c r="L43" s="1">
        <f t="shared" ref="L43" si="36">B43+D43+F43+H43+J43</f>
        <v>234609683.99999997</v>
      </c>
      <c r="M43" s="13">
        <f t="shared" ref="M43" si="37">C43+E43+G43+I43+K43</f>
        <v>439766774.99999988</v>
      </c>
      <c r="N43" s="17">
        <f t="shared" ref="N43" si="38">L43+M43</f>
        <v>674376458.99999988</v>
      </c>
      <c r="P43" s="4" t="s">
        <v>16</v>
      </c>
      <c r="Q43" s="2">
        <v>38087</v>
      </c>
      <c r="R43" s="2">
        <v>62804</v>
      </c>
      <c r="S43" s="2">
        <v>2125</v>
      </c>
      <c r="T43" s="2">
        <v>1825</v>
      </c>
      <c r="U43" s="2">
        <v>708</v>
      </c>
      <c r="V43" s="2">
        <v>2902</v>
      </c>
      <c r="W43" s="2">
        <v>24110</v>
      </c>
      <c r="X43" s="2">
        <v>3833</v>
      </c>
      <c r="Y43" s="2">
        <v>7203</v>
      </c>
      <c r="Z43" s="2">
        <v>0</v>
      </c>
      <c r="AA43" s="1">
        <f t="shared" ref="AA43" si="39">Q43+S43+U43+W43+Y43</f>
        <v>72233</v>
      </c>
      <c r="AB43" s="13">
        <f t="shared" ref="AB43" si="40">R43+T43+V43+X43+Z43</f>
        <v>71364</v>
      </c>
      <c r="AC43" s="17">
        <f t="shared" ref="AC43" si="41">AA43+AB43</f>
        <v>143597</v>
      </c>
      <c r="AE43" s="4" t="s">
        <v>16</v>
      </c>
      <c r="AF43" s="2">
        <f t="shared" si="35"/>
        <v>3790.2436264342155</v>
      </c>
      <c r="AG43" s="2">
        <f t="shared" si="30"/>
        <v>6081.4829469460528</v>
      </c>
      <c r="AH43" s="2">
        <f t="shared" si="30"/>
        <v>5218.4705882352937</v>
      </c>
      <c r="AI43" s="2">
        <f t="shared" si="30"/>
        <v>9167.1780821917819</v>
      </c>
      <c r="AJ43" s="2">
        <f t="shared" si="30"/>
        <v>5327.7401129943501</v>
      </c>
      <c r="AK43" s="2">
        <f t="shared" si="30"/>
        <v>9251.9141971054469</v>
      </c>
      <c r="AL43" s="2">
        <f t="shared" si="30"/>
        <v>3126.892783077561</v>
      </c>
      <c r="AM43" s="2">
        <f t="shared" si="30"/>
        <v>3716.7140620923565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3247.9570833275648</v>
      </c>
      <c r="AQ43" s="13">
        <f t="shared" ref="AQ43" si="43">IFERROR(M43/AB43, "N.A.")</f>
        <v>6162.3055742391107</v>
      </c>
      <c r="AR43" s="14">
        <f t="shared" ref="AR43" si="44">IFERROR(N43/AC43, "N.A.")</f>
        <v>4696.3130079319199</v>
      </c>
    </row>
    <row r="44" spans="1:44" ht="15" customHeight="1" thickBot="1" x14ac:dyDescent="0.3">
      <c r="A44" s="5" t="s">
        <v>0</v>
      </c>
      <c r="B44" s="24">
        <f>B43+C43</f>
        <v>526300463.99999988</v>
      </c>
      <c r="C44" s="26"/>
      <c r="D44" s="24">
        <f>D43+E43</f>
        <v>27819350</v>
      </c>
      <c r="E44" s="26"/>
      <c r="F44" s="24">
        <f>F43+G43</f>
        <v>30621095.000000007</v>
      </c>
      <c r="G44" s="26"/>
      <c r="H44" s="24">
        <f>H43+I43</f>
        <v>89635550</v>
      </c>
      <c r="I44" s="26"/>
      <c r="J44" s="24">
        <f>J43+K43</f>
        <v>0</v>
      </c>
      <c r="K44" s="26"/>
      <c r="L44" s="24">
        <f>L43+M43</f>
        <v>674376458.99999988</v>
      </c>
      <c r="M44" s="25"/>
      <c r="N44" s="18">
        <f>B44+D44+F44+H44+J44</f>
        <v>674376458.99999988</v>
      </c>
      <c r="P44" s="5" t="s">
        <v>0</v>
      </c>
      <c r="Q44" s="24">
        <f>Q43+R43</f>
        <v>100891</v>
      </c>
      <c r="R44" s="26"/>
      <c r="S44" s="24">
        <f>S43+T43</f>
        <v>3950</v>
      </c>
      <c r="T44" s="26"/>
      <c r="U44" s="24">
        <f>U43+V43</f>
        <v>3610</v>
      </c>
      <c r="V44" s="26"/>
      <c r="W44" s="24">
        <f>W43+X43</f>
        <v>27943</v>
      </c>
      <c r="X44" s="26"/>
      <c r="Y44" s="24">
        <f>Y43+Z43</f>
        <v>7203</v>
      </c>
      <c r="Z44" s="26"/>
      <c r="AA44" s="24">
        <f>AA43+AB43</f>
        <v>143597</v>
      </c>
      <c r="AB44" s="25"/>
      <c r="AC44" s="18">
        <f>Q44+S44+U44+W44+Y44</f>
        <v>143597</v>
      </c>
      <c r="AE44" s="5" t="s">
        <v>0</v>
      </c>
      <c r="AF44" s="27">
        <f>IFERROR(B44/Q44,"N.A.")</f>
        <v>5216.5253986976031</v>
      </c>
      <c r="AG44" s="28"/>
      <c r="AH44" s="27">
        <f>IFERROR(D44/S44,"N.A.")</f>
        <v>7042.8734177215192</v>
      </c>
      <c r="AI44" s="28"/>
      <c r="AJ44" s="27">
        <f>IFERROR(F44/U44,"N.A.")</f>
        <v>8482.2977839335199</v>
      </c>
      <c r="AK44" s="28"/>
      <c r="AL44" s="27">
        <f>IFERROR(H44/W44,"N.A.")</f>
        <v>3207.7998067494541</v>
      </c>
      <c r="AM44" s="28"/>
      <c r="AN44" s="27">
        <f>IFERROR(J44/Y44,"N.A.")</f>
        <v>0</v>
      </c>
      <c r="AO44" s="28"/>
      <c r="AP44" s="27">
        <f>IFERROR(L44/AA44,"N.A.")</f>
        <v>4696.3130079319199</v>
      </c>
      <c r="AQ44" s="28"/>
      <c r="AR44" s="16">
        <f>IFERROR(N44/AC44, "N.A.")</f>
        <v>4696.3130079319199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6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2012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895690</v>
      </c>
      <c r="C15" s="2"/>
      <c r="D15" s="2">
        <v>576800</v>
      </c>
      <c r="E15" s="2"/>
      <c r="F15" s="2">
        <v>1075860</v>
      </c>
      <c r="G15" s="2"/>
      <c r="H15" s="2">
        <v>2840329.9999999991</v>
      </c>
      <c r="I15" s="2"/>
      <c r="J15" s="2">
        <v>0</v>
      </c>
      <c r="K15" s="2"/>
      <c r="L15" s="1">
        <f>B15+D15+F15+H15+J15</f>
        <v>5388679.9999999991</v>
      </c>
      <c r="M15" s="13">
        <f>C15+E15+G15+I15+K15</f>
        <v>0</v>
      </c>
      <c r="N15" s="14">
        <f>L15+M15</f>
        <v>5388679.9999999991</v>
      </c>
      <c r="P15" s="3" t="s">
        <v>12</v>
      </c>
      <c r="Q15" s="2">
        <v>365</v>
      </c>
      <c r="R15" s="2">
        <v>0</v>
      </c>
      <c r="S15" s="2">
        <v>224</v>
      </c>
      <c r="T15" s="2">
        <v>0</v>
      </c>
      <c r="U15" s="2">
        <v>299</v>
      </c>
      <c r="V15" s="2">
        <v>0</v>
      </c>
      <c r="W15" s="2">
        <v>2230</v>
      </c>
      <c r="X15" s="2">
        <v>0</v>
      </c>
      <c r="Y15" s="2">
        <v>815</v>
      </c>
      <c r="Z15" s="2">
        <v>0</v>
      </c>
      <c r="AA15" s="1">
        <f>Q15+S15+U15+W15+Y15</f>
        <v>3933</v>
      </c>
      <c r="AB15" s="13">
        <f>R15+T15+V15+X15+Z15</f>
        <v>0</v>
      </c>
      <c r="AC15" s="14">
        <f>AA15+AB15</f>
        <v>3933</v>
      </c>
      <c r="AE15" s="3" t="s">
        <v>12</v>
      </c>
      <c r="AF15" s="2">
        <f>IFERROR(B15/Q15, "N.A.")</f>
        <v>2453.9452054794519</v>
      </c>
      <c r="AG15" s="2" t="str">
        <f t="shared" ref="AG15:AR19" si="0">IFERROR(C15/R15, "N.A.")</f>
        <v>N.A.</v>
      </c>
      <c r="AH15" s="2">
        <f t="shared" si="0"/>
        <v>2575</v>
      </c>
      <c r="AI15" s="2" t="str">
        <f t="shared" si="0"/>
        <v>N.A.</v>
      </c>
      <c r="AJ15" s="2">
        <f t="shared" si="0"/>
        <v>3598.1939799331103</v>
      </c>
      <c r="AK15" s="2" t="str">
        <f t="shared" si="0"/>
        <v>N.A.</v>
      </c>
      <c r="AL15" s="2">
        <f t="shared" si="0"/>
        <v>1273.6905829596408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1370.1195016526822</v>
      </c>
      <c r="AQ15" s="13" t="str">
        <f t="shared" si="0"/>
        <v>N.A.</v>
      </c>
      <c r="AR15" s="14">
        <f t="shared" si="0"/>
        <v>1370.1195016526822</v>
      </c>
    </row>
    <row r="16" spans="1:44" ht="15" customHeight="1" thickBot="1" x14ac:dyDescent="0.3">
      <c r="A16" s="3" t="s">
        <v>13</v>
      </c>
      <c r="B16" s="2">
        <v>1085210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1085210</v>
      </c>
      <c r="M16" s="13">
        <f t="shared" si="1"/>
        <v>0</v>
      </c>
      <c r="N16" s="14">
        <f t="shared" ref="N16:N18" si="2">L16+M16</f>
        <v>1085210</v>
      </c>
      <c r="P16" s="3" t="s">
        <v>13</v>
      </c>
      <c r="Q16" s="2">
        <v>776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776</v>
      </c>
      <c r="AB16" s="13">
        <f t="shared" si="3"/>
        <v>0</v>
      </c>
      <c r="AC16" s="14">
        <f t="shared" ref="AC16:AC18" si="4">AA16+AB16</f>
        <v>776</v>
      </c>
      <c r="AE16" s="3" t="s">
        <v>13</v>
      </c>
      <c r="AF16" s="2">
        <f t="shared" ref="AF16:AF19" si="5">IFERROR(B16/Q16, "N.A.")</f>
        <v>1398.4664948453608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1398.4664948453608</v>
      </c>
      <c r="AQ16" s="13" t="str">
        <f t="shared" si="0"/>
        <v>N.A.</v>
      </c>
      <c r="AR16" s="14">
        <f t="shared" si="0"/>
        <v>1398.4664948453608</v>
      </c>
    </row>
    <row r="17" spans="1:44" ht="15" customHeight="1" thickBot="1" x14ac:dyDescent="0.3">
      <c r="A17" s="3" t="s">
        <v>14</v>
      </c>
      <c r="B17" s="2">
        <v>3060340</v>
      </c>
      <c r="C17" s="2">
        <v>4542300</v>
      </c>
      <c r="D17" s="2">
        <v>1595550</v>
      </c>
      <c r="E17" s="2"/>
      <c r="F17" s="2"/>
      <c r="G17" s="2"/>
      <c r="H17" s="2"/>
      <c r="I17" s="2"/>
      <c r="J17" s="2"/>
      <c r="K17" s="2"/>
      <c r="L17" s="1">
        <f t="shared" si="1"/>
        <v>4655890</v>
      </c>
      <c r="M17" s="13">
        <f t="shared" si="1"/>
        <v>4542300</v>
      </c>
      <c r="N17" s="14">
        <f t="shared" si="2"/>
        <v>9198190</v>
      </c>
      <c r="P17" s="3" t="s">
        <v>14</v>
      </c>
      <c r="Q17" s="2">
        <v>1377</v>
      </c>
      <c r="R17" s="2">
        <v>1044</v>
      </c>
      <c r="S17" s="2">
        <v>414</v>
      </c>
      <c r="T17" s="2">
        <v>0</v>
      </c>
      <c r="U17" s="2">
        <v>0</v>
      </c>
      <c r="V17" s="2">
        <v>0</v>
      </c>
      <c r="W17" s="2">
        <v>0</v>
      </c>
      <c r="X17" s="2">
        <v>0</v>
      </c>
      <c r="Y17" s="2">
        <v>0</v>
      </c>
      <c r="Z17" s="2">
        <v>0</v>
      </c>
      <c r="AA17" s="1">
        <f t="shared" si="3"/>
        <v>1791</v>
      </c>
      <c r="AB17" s="13">
        <f t="shared" si="3"/>
        <v>1044</v>
      </c>
      <c r="AC17" s="14">
        <f t="shared" si="4"/>
        <v>2835</v>
      </c>
      <c r="AE17" s="3" t="s">
        <v>14</v>
      </c>
      <c r="AF17" s="2">
        <f t="shared" si="5"/>
        <v>2222.4691358024693</v>
      </c>
      <c r="AG17" s="2">
        <f t="shared" si="0"/>
        <v>4350.8620689655172</v>
      </c>
      <c r="AH17" s="2">
        <f t="shared" si="0"/>
        <v>3853.985507246377</v>
      </c>
      <c r="AI17" s="2" t="str">
        <f t="shared" si="0"/>
        <v>N.A.</v>
      </c>
      <c r="AJ17" s="2" t="str">
        <f t="shared" si="0"/>
        <v>N.A.</v>
      </c>
      <c r="AK17" s="2" t="str">
        <f t="shared" si="0"/>
        <v>N.A.</v>
      </c>
      <c r="AL17" s="2" t="str">
        <f t="shared" si="0"/>
        <v>N.A.</v>
      </c>
      <c r="AM17" s="2" t="str">
        <f t="shared" si="0"/>
        <v>N.A.</v>
      </c>
      <c r="AN17" s="2" t="str">
        <f t="shared" si="0"/>
        <v>N.A.</v>
      </c>
      <c r="AO17" s="2" t="str">
        <f t="shared" si="0"/>
        <v>N.A.</v>
      </c>
      <c r="AP17" s="15">
        <f t="shared" si="0"/>
        <v>2599.6035734226689</v>
      </c>
      <c r="AQ17" s="13">
        <f t="shared" si="0"/>
        <v>4350.8620689655172</v>
      </c>
      <c r="AR17" s="14">
        <f t="shared" si="0"/>
        <v>3244.5114638447972</v>
      </c>
    </row>
    <row r="18" spans="1:44" ht="15" customHeight="1" thickBot="1" x14ac:dyDescent="0.3">
      <c r="A18" s="3" t="s">
        <v>15</v>
      </c>
      <c r="B18" s="2">
        <v>883345.00000000012</v>
      </c>
      <c r="C18" s="2"/>
      <c r="D18" s="2">
        <v>64500</v>
      </c>
      <c r="E18" s="2"/>
      <c r="F18" s="2"/>
      <c r="G18" s="2">
        <v>1336250</v>
      </c>
      <c r="H18" s="2">
        <v>1184966</v>
      </c>
      <c r="I18" s="2"/>
      <c r="J18" s="2">
        <v>0</v>
      </c>
      <c r="K18" s="2"/>
      <c r="L18" s="1">
        <f t="shared" si="1"/>
        <v>2132811</v>
      </c>
      <c r="M18" s="13">
        <f t="shared" si="1"/>
        <v>1336250</v>
      </c>
      <c r="N18" s="14">
        <f t="shared" si="2"/>
        <v>3469061</v>
      </c>
      <c r="P18" s="3" t="s">
        <v>15</v>
      </c>
      <c r="Q18" s="2">
        <v>596</v>
      </c>
      <c r="R18" s="2">
        <v>0</v>
      </c>
      <c r="S18" s="2">
        <v>75</v>
      </c>
      <c r="T18" s="2">
        <v>0</v>
      </c>
      <c r="U18" s="2">
        <v>0</v>
      </c>
      <c r="V18" s="2">
        <v>431</v>
      </c>
      <c r="W18" s="2">
        <v>3632</v>
      </c>
      <c r="X18" s="2">
        <v>0</v>
      </c>
      <c r="Y18" s="2">
        <v>2088</v>
      </c>
      <c r="Z18" s="2">
        <v>0</v>
      </c>
      <c r="AA18" s="1">
        <f t="shared" si="3"/>
        <v>6391</v>
      </c>
      <c r="AB18" s="13">
        <f t="shared" si="3"/>
        <v>431</v>
      </c>
      <c r="AC18" s="17">
        <f t="shared" si="4"/>
        <v>6822</v>
      </c>
      <c r="AE18" s="3" t="s">
        <v>15</v>
      </c>
      <c r="AF18" s="2">
        <f t="shared" si="5"/>
        <v>1482.1224832214766</v>
      </c>
      <c r="AG18" s="2" t="str">
        <f t="shared" si="0"/>
        <v>N.A.</v>
      </c>
      <c r="AH18" s="2">
        <f t="shared" si="0"/>
        <v>860</v>
      </c>
      <c r="AI18" s="2" t="str">
        <f t="shared" si="0"/>
        <v>N.A.</v>
      </c>
      <c r="AJ18" s="2" t="str">
        <f t="shared" si="0"/>
        <v>N.A.</v>
      </c>
      <c r="AK18" s="2">
        <f t="shared" si="0"/>
        <v>3100.3480278422276</v>
      </c>
      <c r="AL18" s="2">
        <f t="shared" si="0"/>
        <v>326.25715859030839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333.72101392583318</v>
      </c>
      <c r="AQ18" s="13">
        <f t="shared" si="0"/>
        <v>3100.3480278422276</v>
      </c>
      <c r="AR18" s="14">
        <f t="shared" si="0"/>
        <v>508.51084725886835</v>
      </c>
    </row>
    <row r="19" spans="1:44" ht="15" customHeight="1" thickBot="1" x14ac:dyDescent="0.3">
      <c r="A19" s="4" t="s">
        <v>16</v>
      </c>
      <c r="B19" s="2">
        <v>5924585</v>
      </c>
      <c r="C19" s="2">
        <v>4542300</v>
      </c>
      <c r="D19" s="2">
        <v>2236850</v>
      </c>
      <c r="E19" s="2"/>
      <c r="F19" s="2">
        <v>1075860</v>
      </c>
      <c r="G19" s="2">
        <v>1336250</v>
      </c>
      <c r="H19" s="2">
        <v>4025295.9999999991</v>
      </c>
      <c r="I19" s="2"/>
      <c r="J19" s="2">
        <v>0</v>
      </c>
      <c r="K19" s="2"/>
      <c r="L19" s="1">
        <f t="shared" ref="L19" si="6">B19+D19+F19+H19+J19</f>
        <v>13262591</v>
      </c>
      <c r="M19" s="13">
        <f t="shared" ref="M19" si="7">C19+E19+G19+I19+K19</f>
        <v>5878550</v>
      </c>
      <c r="N19" s="17">
        <f t="shared" ref="N19" si="8">L19+M19</f>
        <v>19141141</v>
      </c>
      <c r="P19" s="4" t="s">
        <v>16</v>
      </c>
      <c r="Q19" s="2">
        <v>3114</v>
      </c>
      <c r="R19" s="2">
        <v>1044</v>
      </c>
      <c r="S19" s="2">
        <v>713</v>
      </c>
      <c r="T19" s="2">
        <v>0</v>
      </c>
      <c r="U19" s="2">
        <v>299</v>
      </c>
      <c r="V19" s="2">
        <v>431</v>
      </c>
      <c r="W19" s="2">
        <v>5862</v>
      </c>
      <c r="X19" s="2">
        <v>0</v>
      </c>
      <c r="Y19" s="2">
        <v>2903</v>
      </c>
      <c r="Z19" s="2">
        <v>0</v>
      </c>
      <c r="AA19" s="1">
        <f t="shared" ref="AA19" si="9">Q19+S19+U19+W19+Y19</f>
        <v>12891</v>
      </c>
      <c r="AB19" s="13">
        <f t="shared" ref="AB19" si="10">R19+T19+V19+X19+Z19</f>
        <v>1475</v>
      </c>
      <c r="AC19" s="14">
        <f t="shared" ref="AC19" si="11">AA19+AB19</f>
        <v>14366</v>
      </c>
      <c r="AE19" s="4" t="s">
        <v>16</v>
      </c>
      <c r="AF19" s="2">
        <f t="shared" si="5"/>
        <v>1902.5642260757868</v>
      </c>
      <c r="AG19" s="2">
        <f t="shared" si="0"/>
        <v>4350.8620689655172</v>
      </c>
      <c r="AH19" s="2">
        <f t="shared" si="0"/>
        <v>3137.2370266479666</v>
      </c>
      <c r="AI19" s="2" t="str">
        <f t="shared" si="0"/>
        <v>N.A.</v>
      </c>
      <c r="AJ19" s="2">
        <f t="shared" si="0"/>
        <v>3598.1939799331103</v>
      </c>
      <c r="AK19" s="2">
        <f t="shared" si="0"/>
        <v>3100.3480278422276</v>
      </c>
      <c r="AL19" s="2">
        <f t="shared" si="0"/>
        <v>686.67621972023187</v>
      </c>
      <c r="AM19" s="2" t="str">
        <f t="shared" si="0"/>
        <v>N.A.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1028.8256147699947</v>
      </c>
      <c r="AQ19" s="13">
        <f t="shared" ref="AQ19" si="13">IFERROR(M19/AB19, "N.A.")</f>
        <v>3985.4576271186443</v>
      </c>
      <c r="AR19" s="14">
        <f t="shared" ref="AR19" si="14">IFERROR(N19/AC19, "N.A.")</f>
        <v>1332.3918279270499</v>
      </c>
    </row>
    <row r="20" spans="1:44" ht="15" customHeight="1" thickBot="1" x14ac:dyDescent="0.3">
      <c r="A20" s="5" t="s">
        <v>0</v>
      </c>
      <c r="B20" s="24">
        <f>B19+C19</f>
        <v>10466885</v>
      </c>
      <c r="C20" s="26"/>
      <c r="D20" s="24">
        <f>D19+E19</f>
        <v>2236850</v>
      </c>
      <c r="E20" s="26"/>
      <c r="F20" s="24">
        <f>F19+G19</f>
        <v>2412110</v>
      </c>
      <c r="G20" s="26"/>
      <c r="H20" s="24">
        <f>H19+I19</f>
        <v>4025295.9999999991</v>
      </c>
      <c r="I20" s="26"/>
      <c r="J20" s="24">
        <f>J19+K19</f>
        <v>0</v>
      </c>
      <c r="K20" s="26"/>
      <c r="L20" s="24">
        <f>L19+M19</f>
        <v>19141141</v>
      </c>
      <c r="M20" s="25"/>
      <c r="N20" s="18">
        <f>B20+D20+F20+H20+J20</f>
        <v>19141141</v>
      </c>
      <c r="P20" s="5" t="s">
        <v>0</v>
      </c>
      <c r="Q20" s="24">
        <f>Q19+R19</f>
        <v>4158</v>
      </c>
      <c r="R20" s="26"/>
      <c r="S20" s="24">
        <f>S19+T19</f>
        <v>713</v>
      </c>
      <c r="T20" s="26"/>
      <c r="U20" s="24">
        <f>U19+V19</f>
        <v>730</v>
      </c>
      <c r="V20" s="26"/>
      <c r="W20" s="24">
        <f>W19+X19</f>
        <v>5862</v>
      </c>
      <c r="X20" s="26"/>
      <c r="Y20" s="24">
        <f>Y19+Z19</f>
        <v>2903</v>
      </c>
      <c r="Z20" s="26"/>
      <c r="AA20" s="24">
        <f>AA19+AB19</f>
        <v>14366</v>
      </c>
      <c r="AB20" s="26"/>
      <c r="AC20" s="19">
        <f>Q20+S20+U20+W20+Y20</f>
        <v>14366</v>
      </c>
      <c r="AE20" s="5" t="s">
        <v>0</v>
      </c>
      <c r="AF20" s="27">
        <f>IFERROR(B20/Q20,"N.A.")</f>
        <v>2517.2883597883597</v>
      </c>
      <c r="AG20" s="28"/>
      <c r="AH20" s="27">
        <f>IFERROR(D20/S20,"N.A.")</f>
        <v>3137.2370266479666</v>
      </c>
      <c r="AI20" s="28"/>
      <c r="AJ20" s="27">
        <f>IFERROR(F20/U20,"N.A.")</f>
        <v>3304.2602739726026</v>
      </c>
      <c r="AK20" s="28"/>
      <c r="AL20" s="27">
        <f>IFERROR(H20/W20,"N.A.")</f>
        <v>686.67621972023187</v>
      </c>
      <c r="AM20" s="28"/>
      <c r="AN20" s="27">
        <f>IFERROR(J20/Y20,"N.A.")</f>
        <v>0</v>
      </c>
      <c r="AO20" s="28"/>
      <c r="AP20" s="27">
        <f>IFERROR(L20/AA20,"N.A.")</f>
        <v>1332.3918279270499</v>
      </c>
      <c r="AQ20" s="28"/>
      <c r="AR20" s="16">
        <f>IFERROR(N20/AC20, "N.A.")</f>
        <v>1332.3918279270499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704340</v>
      </c>
      <c r="C27" s="2"/>
      <c r="D27" s="2">
        <v>576800</v>
      </c>
      <c r="E27" s="2"/>
      <c r="F27" s="2">
        <v>1075860</v>
      </c>
      <c r="G27" s="2"/>
      <c r="H27" s="2">
        <v>2022060</v>
      </c>
      <c r="I27" s="2"/>
      <c r="J27" s="2">
        <v>0</v>
      </c>
      <c r="K27" s="2"/>
      <c r="L27" s="1">
        <f>B27+D27+F27+H27+J27</f>
        <v>4379060</v>
      </c>
      <c r="M27" s="13">
        <f>C27+E27+G27+I27+K27</f>
        <v>0</v>
      </c>
      <c r="N27" s="14">
        <f>L27+M27</f>
        <v>4379060</v>
      </c>
      <c r="P27" s="3" t="s">
        <v>12</v>
      </c>
      <c r="Q27" s="2">
        <v>187</v>
      </c>
      <c r="R27" s="2">
        <v>0</v>
      </c>
      <c r="S27" s="2">
        <v>224</v>
      </c>
      <c r="T27" s="2">
        <v>0</v>
      </c>
      <c r="U27" s="2">
        <v>299</v>
      </c>
      <c r="V27" s="2">
        <v>0</v>
      </c>
      <c r="W27" s="2">
        <v>833</v>
      </c>
      <c r="X27" s="2">
        <v>0</v>
      </c>
      <c r="Y27" s="2">
        <v>187</v>
      </c>
      <c r="Z27" s="2">
        <v>0</v>
      </c>
      <c r="AA27" s="1">
        <f>Q27+S27+U27+W27+Y27</f>
        <v>1730</v>
      </c>
      <c r="AB27" s="13">
        <f>R27+T27+V27+X27+Z27</f>
        <v>0</v>
      </c>
      <c r="AC27" s="14">
        <f>AA27+AB27</f>
        <v>1730</v>
      </c>
      <c r="AE27" s="3" t="s">
        <v>12</v>
      </c>
      <c r="AF27" s="2">
        <f>IFERROR(B27/Q27, "N.A.")</f>
        <v>3766.524064171123</v>
      </c>
      <c r="AG27" s="2" t="str">
        <f t="shared" ref="AG27:AR31" si="15">IFERROR(C27/R27, "N.A.")</f>
        <v>N.A.</v>
      </c>
      <c r="AH27" s="2">
        <f t="shared" si="15"/>
        <v>2575</v>
      </c>
      <c r="AI27" s="2" t="str">
        <f t="shared" si="15"/>
        <v>N.A.</v>
      </c>
      <c r="AJ27" s="2">
        <f t="shared" si="15"/>
        <v>3598.1939799331103</v>
      </c>
      <c r="AK27" s="2" t="str">
        <f t="shared" si="15"/>
        <v>N.A.</v>
      </c>
      <c r="AL27" s="2">
        <f t="shared" si="15"/>
        <v>2427.4429771908763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2531.2485549132948</v>
      </c>
      <c r="AQ27" s="13" t="str">
        <f t="shared" si="15"/>
        <v>N.A.</v>
      </c>
      <c r="AR27" s="14">
        <f t="shared" si="15"/>
        <v>2531.2485549132948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1696740.0000000002</v>
      </c>
      <c r="C29" s="2">
        <v>2752700</v>
      </c>
      <c r="D29" s="2">
        <v>587550</v>
      </c>
      <c r="E29" s="2"/>
      <c r="F29" s="2"/>
      <c r="G29" s="2"/>
      <c r="H29" s="2"/>
      <c r="I29" s="2"/>
      <c r="J29" s="2"/>
      <c r="K29" s="2"/>
      <c r="L29" s="1">
        <f t="shared" si="16"/>
        <v>2284290</v>
      </c>
      <c r="M29" s="13">
        <f t="shared" si="16"/>
        <v>2752700</v>
      </c>
      <c r="N29" s="14">
        <f t="shared" si="17"/>
        <v>5036990</v>
      </c>
      <c r="P29" s="3" t="s">
        <v>14</v>
      </c>
      <c r="Q29" s="2">
        <v>776</v>
      </c>
      <c r="R29" s="2">
        <v>555</v>
      </c>
      <c r="S29" s="2">
        <v>302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1">
        <f t="shared" si="18"/>
        <v>1078</v>
      </c>
      <c r="AB29" s="13">
        <f t="shared" si="18"/>
        <v>555</v>
      </c>
      <c r="AC29" s="14">
        <f t="shared" si="19"/>
        <v>1633</v>
      </c>
      <c r="AE29" s="3" t="s">
        <v>14</v>
      </c>
      <c r="AF29" s="2">
        <f t="shared" si="20"/>
        <v>2186.5206185567013</v>
      </c>
      <c r="AG29" s="2">
        <f t="shared" si="15"/>
        <v>4959.8198198198197</v>
      </c>
      <c r="AH29" s="2">
        <f t="shared" si="15"/>
        <v>1945.5298013245033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 t="str">
        <f t="shared" si="15"/>
        <v>N.A.</v>
      </c>
      <c r="AN29" s="2" t="str">
        <f t="shared" si="15"/>
        <v>N.A.</v>
      </c>
      <c r="AO29" s="2" t="str">
        <f t="shared" si="15"/>
        <v>N.A.</v>
      </c>
      <c r="AP29" s="15">
        <f t="shared" si="15"/>
        <v>2119.0074211502783</v>
      </c>
      <c r="AQ29" s="13">
        <f t="shared" si="15"/>
        <v>4959.8198198198197</v>
      </c>
      <c r="AR29" s="14">
        <f t="shared" si="15"/>
        <v>3084.500918554807</v>
      </c>
    </row>
    <row r="30" spans="1:44" ht="15" customHeight="1" thickBot="1" x14ac:dyDescent="0.3">
      <c r="A30" s="3" t="s">
        <v>15</v>
      </c>
      <c r="B30" s="2">
        <v>883345.00000000012</v>
      </c>
      <c r="C30" s="2"/>
      <c r="D30" s="2">
        <v>64500</v>
      </c>
      <c r="E30" s="2"/>
      <c r="F30" s="2"/>
      <c r="G30" s="2">
        <v>1336250</v>
      </c>
      <c r="H30" s="2">
        <v>1118274.0000000002</v>
      </c>
      <c r="I30" s="2"/>
      <c r="J30" s="2">
        <v>0</v>
      </c>
      <c r="K30" s="2"/>
      <c r="L30" s="1">
        <f t="shared" si="16"/>
        <v>2066119.0000000005</v>
      </c>
      <c r="M30" s="13">
        <f t="shared" si="16"/>
        <v>1336250</v>
      </c>
      <c r="N30" s="14">
        <f t="shared" si="17"/>
        <v>3402369.0000000005</v>
      </c>
      <c r="P30" s="3" t="s">
        <v>15</v>
      </c>
      <c r="Q30" s="2">
        <v>596</v>
      </c>
      <c r="R30" s="2">
        <v>0</v>
      </c>
      <c r="S30" s="2">
        <v>75</v>
      </c>
      <c r="T30" s="2">
        <v>0</v>
      </c>
      <c r="U30" s="2">
        <v>0</v>
      </c>
      <c r="V30" s="2">
        <v>431</v>
      </c>
      <c r="W30" s="2">
        <v>3264</v>
      </c>
      <c r="X30" s="2">
        <v>0</v>
      </c>
      <c r="Y30" s="2">
        <v>1701</v>
      </c>
      <c r="Z30" s="2">
        <v>0</v>
      </c>
      <c r="AA30" s="1">
        <f t="shared" si="18"/>
        <v>5636</v>
      </c>
      <c r="AB30" s="13">
        <f t="shared" si="18"/>
        <v>431</v>
      </c>
      <c r="AC30" s="17">
        <f t="shared" si="19"/>
        <v>6067</v>
      </c>
      <c r="AE30" s="3" t="s">
        <v>15</v>
      </c>
      <c r="AF30" s="2">
        <f t="shared" si="20"/>
        <v>1482.1224832214766</v>
      </c>
      <c r="AG30" s="2" t="str">
        <f t="shared" si="15"/>
        <v>N.A.</v>
      </c>
      <c r="AH30" s="2">
        <f t="shared" si="15"/>
        <v>860</v>
      </c>
      <c r="AI30" s="2" t="str">
        <f t="shared" si="15"/>
        <v>N.A.</v>
      </c>
      <c r="AJ30" s="2" t="str">
        <f t="shared" si="15"/>
        <v>N.A.</v>
      </c>
      <c r="AK30" s="2">
        <f t="shared" si="15"/>
        <v>3100.3480278422276</v>
      </c>
      <c r="AL30" s="2">
        <f t="shared" si="15"/>
        <v>342.60845588235298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366.59315117104336</v>
      </c>
      <c r="AQ30" s="13">
        <f t="shared" si="15"/>
        <v>3100.3480278422276</v>
      </c>
      <c r="AR30" s="14">
        <f t="shared" si="15"/>
        <v>560.79924179990121</v>
      </c>
    </row>
    <row r="31" spans="1:44" ht="15" customHeight="1" thickBot="1" x14ac:dyDescent="0.3">
      <c r="A31" s="4" t="s">
        <v>16</v>
      </c>
      <c r="B31" s="2">
        <v>3284425.0000000005</v>
      </c>
      <c r="C31" s="2">
        <v>2752700</v>
      </c>
      <c r="D31" s="2">
        <v>1228850</v>
      </c>
      <c r="E31" s="2"/>
      <c r="F31" s="2">
        <v>1075860</v>
      </c>
      <c r="G31" s="2">
        <v>1336250</v>
      </c>
      <c r="H31" s="2">
        <v>3140334.0000000009</v>
      </c>
      <c r="I31" s="2"/>
      <c r="J31" s="2">
        <v>0</v>
      </c>
      <c r="K31" s="2"/>
      <c r="L31" s="1">
        <f t="shared" ref="L31" si="21">B31+D31+F31+H31+J31</f>
        <v>8729469</v>
      </c>
      <c r="M31" s="13">
        <f t="shared" ref="M31" si="22">C31+E31+G31+I31+K31</f>
        <v>4088950</v>
      </c>
      <c r="N31" s="17">
        <f t="shared" ref="N31" si="23">L31+M31</f>
        <v>12818419</v>
      </c>
      <c r="P31" s="4" t="s">
        <v>16</v>
      </c>
      <c r="Q31" s="2">
        <v>1559</v>
      </c>
      <c r="R31" s="2">
        <v>555</v>
      </c>
      <c r="S31" s="2">
        <v>601</v>
      </c>
      <c r="T31" s="2">
        <v>0</v>
      </c>
      <c r="U31" s="2">
        <v>299</v>
      </c>
      <c r="V31" s="2">
        <v>431</v>
      </c>
      <c r="W31" s="2">
        <v>4097</v>
      </c>
      <c r="X31" s="2">
        <v>0</v>
      </c>
      <c r="Y31" s="2">
        <v>1888</v>
      </c>
      <c r="Z31" s="2">
        <v>0</v>
      </c>
      <c r="AA31" s="1">
        <f t="shared" ref="AA31" si="24">Q31+S31+U31+W31+Y31</f>
        <v>8444</v>
      </c>
      <c r="AB31" s="13">
        <f t="shared" ref="AB31" si="25">R31+T31+V31+X31+Z31</f>
        <v>986</v>
      </c>
      <c r="AC31" s="14">
        <f t="shared" ref="AC31" si="26">AA31+AB31</f>
        <v>9430</v>
      </c>
      <c r="AE31" s="4" t="s">
        <v>16</v>
      </c>
      <c r="AF31" s="2">
        <f t="shared" si="20"/>
        <v>2106.7511225144326</v>
      </c>
      <c r="AG31" s="2">
        <f t="shared" si="15"/>
        <v>4959.8198198198197</v>
      </c>
      <c r="AH31" s="2">
        <f t="shared" si="15"/>
        <v>2044.6755407653909</v>
      </c>
      <c r="AI31" s="2" t="str">
        <f t="shared" si="15"/>
        <v>N.A.</v>
      </c>
      <c r="AJ31" s="2">
        <f t="shared" si="15"/>
        <v>3598.1939799331103</v>
      </c>
      <c r="AK31" s="2">
        <f t="shared" si="15"/>
        <v>3100.3480278422276</v>
      </c>
      <c r="AL31" s="2">
        <f t="shared" si="15"/>
        <v>766.49597266292437</v>
      </c>
      <c r="AM31" s="2" t="str">
        <f t="shared" si="15"/>
        <v>N.A.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1033.8073188062529</v>
      </c>
      <c r="AQ31" s="13">
        <f t="shared" ref="AQ31" si="28">IFERROR(M31/AB31, "N.A.")</f>
        <v>4147.0081135902637</v>
      </c>
      <c r="AR31" s="14">
        <f t="shared" ref="AR31" si="29">IFERROR(N31/AC31, "N.A.")</f>
        <v>1359.3233297985155</v>
      </c>
    </row>
    <row r="32" spans="1:44" ht="15" customHeight="1" thickBot="1" x14ac:dyDescent="0.3">
      <c r="A32" s="5" t="s">
        <v>0</v>
      </c>
      <c r="B32" s="24">
        <f>B31+C31</f>
        <v>6037125</v>
      </c>
      <c r="C32" s="26"/>
      <c r="D32" s="24">
        <f>D31+E31</f>
        <v>1228850</v>
      </c>
      <c r="E32" s="26"/>
      <c r="F32" s="24">
        <f>F31+G31</f>
        <v>2412110</v>
      </c>
      <c r="G32" s="26"/>
      <c r="H32" s="24">
        <f>H31+I31</f>
        <v>3140334.0000000009</v>
      </c>
      <c r="I32" s="26"/>
      <c r="J32" s="24">
        <f>J31+K31</f>
        <v>0</v>
      </c>
      <c r="K32" s="26"/>
      <c r="L32" s="24">
        <f>L31+M31</f>
        <v>12818419</v>
      </c>
      <c r="M32" s="25"/>
      <c r="N32" s="18">
        <f>B32+D32+F32+H32+J32</f>
        <v>12818419</v>
      </c>
      <c r="P32" s="5" t="s">
        <v>0</v>
      </c>
      <c r="Q32" s="24">
        <f>Q31+R31</f>
        <v>2114</v>
      </c>
      <c r="R32" s="26"/>
      <c r="S32" s="24">
        <f>S31+T31</f>
        <v>601</v>
      </c>
      <c r="T32" s="26"/>
      <c r="U32" s="24">
        <f>U31+V31</f>
        <v>730</v>
      </c>
      <c r="V32" s="26"/>
      <c r="W32" s="24">
        <f>W31+X31</f>
        <v>4097</v>
      </c>
      <c r="X32" s="26"/>
      <c r="Y32" s="24">
        <f>Y31+Z31</f>
        <v>1888</v>
      </c>
      <c r="Z32" s="26"/>
      <c r="AA32" s="24">
        <f>AA31+AB31</f>
        <v>9430</v>
      </c>
      <c r="AB32" s="26"/>
      <c r="AC32" s="19">
        <f>Q32+S32+U32+W32+Y32</f>
        <v>9430</v>
      </c>
      <c r="AE32" s="5" t="s">
        <v>0</v>
      </c>
      <c r="AF32" s="27">
        <f>IFERROR(B32/Q32,"N.A.")</f>
        <v>2855.7828760643329</v>
      </c>
      <c r="AG32" s="28"/>
      <c r="AH32" s="27">
        <f>IFERROR(D32/S32,"N.A.")</f>
        <v>2044.6755407653909</v>
      </c>
      <c r="AI32" s="28"/>
      <c r="AJ32" s="27">
        <f>IFERROR(F32/U32,"N.A.")</f>
        <v>3304.2602739726026</v>
      </c>
      <c r="AK32" s="28"/>
      <c r="AL32" s="27">
        <f>IFERROR(H32/W32,"N.A.")</f>
        <v>766.49597266292437</v>
      </c>
      <c r="AM32" s="28"/>
      <c r="AN32" s="27">
        <f>IFERROR(J32/Y32,"N.A.")</f>
        <v>0</v>
      </c>
      <c r="AO32" s="28"/>
      <c r="AP32" s="27">
        <f>IFERROR(L32/AA32,"N.A.")</f>
        <v>1359.3233297985155</v>
      </c>
      <c r="AQ32" s="28"/>
      <c r="AR32" s="16">
        <f>IFERROR(N32/AC32, "N.A.")</f>
        <v>1359.3233297985155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191350</v>
      </c>
      <c r="C39" s="2"/>
      <c r="D39" s="2"/>
      <c r="E39" s="2"/>
      <c r="F39" s="2"/>
      <c r="G39" s="2"/>
      <c r="H39" s="2">
        <v>818269.99999999988</v>
      </c>
      <c r="I39" s="2"/>
      <c r="J39" s="2">
        <v>0</v>
      </c>
      <c r="K39" s="2"/>
      <c r="L39" s="1">
        <f>B39+D39+F39+H39+J39</f>
        <v>1009619.9999999999</v>
      </c>
      <c r="M39" s="13">
        <f>C39+E39+G39+I39+K39</f>
        <v>0</v>
      </c>
      <c r="N39" s="14">
        <f>L39+M39</f>
        <v>1009619.9999999999</v>
      </c>
      <c r="P39" s="3" t="s">
        <v>12</v>
      </c>
      <c r="Q39" s="2">
        <v>178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1397</v>
      </c>
      <c r="X39" s="2">
        <v>0</v>
      </c>
      <c r="Y39" s="2">
        <v>628</v>
      </c>
      <c r="Z39" s="2">
        <v>0</v>
      </c>
      <c r="AA39" s="1">
        <f>Q39+S39+U39+W39+Y39</f>
        <v>2203</v>
      </c>
      <c r="AB39" s="13">
        <f>R39+T39+V39+X39+Z39</f>
        <v>0</v>
      </c>
      <c r="AC39" s="14">
        <f>AA39+AB39</f>
        <v>2203</v>
      </c>
      <c r="AE39" s="3" t="s">
        <v>12</v>
      </c>
      <c r="AF39" s="2">
        <f>IFERROR(B39/Q39, "N.A.")</f>
        <v>1075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585.73371510379377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458.29323649568767</v>
      </c>
      <c r="AQ39" s="13" t="str">
        <f t="shared" si="30"/>
        <v>N.A.</v>
      </c>
      <c r="AR39" s="14">
        <f t="shared" si="30"/>
        <v>458.29323649568767</v>
      </c>
    </row>
    <row r="40" spans="1:44" ht="15" customHeight="1" thickBot="1" x14ac:dyDescent="0.3">
      <c r="A40" s="3" t="s">
        <v>13</v>
      </c>
      <c r="B40" s="2">
        <v>1085210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1085210</v>
      </c>
      <c r="M40" s="13">
        <f t="shared" si="31"/>
        <v>0</v>
      </c>
      <c r="N40" s="14">
        <f t="shared" ref="N40:N42" si="32">L40+M40</f>
        <v>1085210</v>
      </c>
      <c r="P40" s="3" t="s">
        <v>13</v>
      </c>
      <c r="Q40" s="2">
        <v>776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776</v>
      </c>
      <c r="AB40" s="13">
        <f t="shared" si="33"/>
        <v>0</v>
      </c>
      <c r="AC40" s="14">
        <f t="shared" ref="AC40:AC42" si="34">AA40+AB40</f>
        <v>776</v>
      </c>
      <c r="AE40" s="3" t="s">
        <v>13</v>
      </c>
      <c r="AF40" s="2">
        <f t="shared" ref="AF40:AF43" si="35">IFERROR(B40/Q40, "N.A.")</f>
        <v>1398.4664948453608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1398.4664948453608</v>
      </c>
      <c r="AQ40" s="13" t="str">
        <f t="shared" si="30"/>
        <v>N.A.</v>
      </c>
      <c r="AR40" s="14">
        <f t="shared" si="30"/>
        <v>1398.4664948453608</v>
      </c>
    </row>
    <row r="41" spans="1:44" ht="15" customHeight="1" thickBot="1" x14ac:dyDescent="0.3">
      <c r="A41" s="3" t="s">
        <v>14</v>
      </c>
      <c r="B41" s="2">
        <v>1363600</v>
      </c>
      <c r="C41" s="2">
        <v>1789600</v>
      </c>
      <c r="D41" s="2">
        <v>1008000</v>
      </c>
      <c r="E41" s="2"/>
      <c r="F41" s="2"/>
      <c r="G41" s="2"/>
      <c r="H41" s="2"/>
      <c r="I41" s="2"/>
      <c r="J41" s="2"/>
      <c r="K41" s="2"/>
      <c r="L41" s="1">
        <f t="shared" si="31"/>
        <v>2371600</v>
      </c>
      <c r="M41" s="13">
        <f t="shared" si="31"/>
        <v>1789600</v>
      </c>
      <c r="N41" s="14">
        <f t="shared" si="32"/>
        <v>4161200</v>
      </c>
      <c r="P41" s="3" t="s">
        <v>14</v>
      </c>
      <c r="Q41" s="2">
        <v>601</v>
      </c>
      <c r="R41" s="2">
        <v>489</v>
      </c>
      <c r="S41" s="2">
        <v>112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1">
        <f t="shared" si="33"/>
        <v>713</v>
      </c>
      <c r="AB41" s="13">
        <f t="shared" si="33"/>
        <v>489</v>
      </c>
      <c r="AC41" s="14">
        <f t="shared" si="34"/>
        <v>1202</v>
      </c>
      <c r="AE41" s="3" t="s">
        <v>14</v>
      </c>
      <c r="AF41" s="2">
        <f t="shared" si="35"/>
        <v>2268.8851913477538</v>
      </c>
      <c r="AG41" s="2">
        <f t="shared" si="30"/>
        <v>3659.7137014314931</v>
      </c>
      <c r="AH41" s="2">
        <f t="shared" si="30"/>
        <v>9000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 t="str">
        <f t="shared" si="30"/>
        <v>N.A.</v>
      </c>
      <c r="AN41" s="2" t="str">
        <f t="shared" si="30"/>
        <v>N.A.</v>
      </c>
      <c r="AO41" s="2" t="str">
        <f t="shared" si="30"/>
        <v>N.A.</v>
      </c>
      <c r="AP41" s="15">
        <f t="shared" si="30"/>
        <v>3326.2272089761573</v>
      </c>
      <c r="AQ41" s="13">
        <f t="shared" si="30"/>
        <v>3659.7137014314931</v>
      </c>
      <c r="AR41" s="14">
        <f t="shared" si="30"/>
        <v>3461.8968386023294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>
        <v>66692</v>
      </c>
      <c r="I42" s="2"/>
      <c r="J42" s="2">
        <v>0</v>
      </c>
      <c r="K42" s="2"/>
      <c r="L42" s="1">
        <f t="shared" si="31"/>
        <v>66692</v>
      </c>
      <c r="M42" s="13">
        <f t="shared" si="31"/>
        <v>0</v>
      </c>
      <c r="N42" s="14">
        <f t="shared" si="32"/>
        <v>66692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368</v>
      </c>
      <c r="X42" s="2">
        <v>0</v>
      </c>
      <c r="Y42" s="2">
        <v>387</v>
      </c>
      <c r="Z42" s="2">
        <v>0</v>
      </c>
      <c r="AA42" s="1">
        <f t="shared" si="33"/>
        <v>755</v>
      </c>
      <c r="AB42" s="13">
        <f t="shared" si="33"/>
        <v>0</v>
      </c>
      <c r="AC42" s="14">
        <f t="shared" si="34"/>
        <v>755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>
        <f t="shared" si="30"/>
        <v>181.22826086956522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88.333774834437079</v>
      </c>
      <c r="AQ42" s="13" t="str">
        <f t="shared" si="30"/>
        <v>N.A.</v>
      </c>
      <c r="AR42" s="14">
        <f t="shared" si="30"/>
        <v>88.333774834437079</v>
      </c>
    </row>
    <row r="43" spans="1:44" ht="15" customHeight="1" thickBot="1" x14ac:dyDescent="0.3">
      <c r="A43" s="4" t="s">
        <v>16</v>
      </c>
      <c r="B43" s="2">
        <v>2640160.0000000005</v>
      </c>
      <c r="C43" s="2">
        <v>1789600</v>
      </c>
      <c r="D43" s="2">
        <v>1008000</v>
      </c>
      <c r="E43" s="2"/>
      <c r="F43" s="2"/>
      <c r="G43" s="2"/>
      <c r="H43" s="2">
        <v>884962</v>
      </c>
      <c r="I43" s="2"/>
      <c r="J43" s="2">
        <v>0</v>
      </c>
      <c r="K43" s="2"/>
      <c r="L43" s="1">
        <f t="shared" ref="L43" si="36">B43+D43+F43+H43+J43</f>
        <v>4533122</v>
      </c>
      <c r="M43" s="13">
        <f t="shared" ref="M43" si="37">C43+E43+G43+I43+K43</f>
        <v>1789600</v>
      </c>
      <c r="N43" s="17">
        <f t="shared" ref="N43" si="38">L43+M43</f>
        <v>6322722</v>
      </c>
      <c r="P43" s="4" t="s">
        <v>16</v>
      </c>
      <c r="Q43" s="2">
        <v>1555</v>
      </c>
      <c r="R43" s="2">
        <v>489</v>
      </c>
      <c r="S43" s="2">
        <v>112</v>
      </c>
      <c r="T43" s="2">
        <v>0</v>
      </c>
      <c r="U43" s="2">
        <v>0</v>
      </c>
      <c r="V43" s="2">
        <v>0</v>
      </c>
      <c r="W43" s="2">
        <v>1765</v>
      </c>
      <c r="X43" s="2">
        <v>0</v>
      </c>
      <c r="Y43" s="2">
        <v>1015</v>
      </c>
      <c r="Z43" s="2">
        <v>0</v>
      </c>
      <c r="AA43" s="1">
        <f t="shared" ref="AA43" si="39">Q43+S43+U43+W43+Y43</f>
        <v>4447</v>
      </c>
      <c r="AB43" s="13">
        <f t="shared" ref="AB43" si="40">R43+T43+V43+X43+Z43</f>
        <v>489</v>
      </c>
      <c r="AC43" s="17">
        <f t="shared" ref="AC43" si="41">AA43+AB43</f>
        <v>4936</v>
      </c>
      <c r="AE43" s="4" t="s">
        <v>16</v>
      </c>
      <c r="AF43" s="2">
        <f t="shared" si="35"/>
        <v>1697.8520900321546</v>
      </c>
      <c r="AG43" s="2">
        <f t="shared" si="30"/>
        <v>3659.7137014314931</v>
      </c>
      <c r="AH43" s="2">
        <f t="shared" si="30"/>
        <v>9000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>
        <f t="shared" si="30"/>
        <v>501.39490084985835</v>
      </c>
      <c r="AM43" s="2" t="str">
        <f t="shared" si="30"/>
        <v>N.A.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1019.3663143692377</v>
      </c>
      <c r="AQ43" s="13">
        <f t="shared" ref="AQ43" si="43">IFERROR(M43/AB43, "N.A.")</f>
        <v>3659.7137014314931</v>
      </c>
      <c r="AR43" s="14">
        <f t="shared" ref="AR43" si="44">IFERROR(N43/AC43, "N.A.")</f>
        <v>1280.9404376012967</v>
      </c>
    </row>
    <row r="44" spans="1:44" ht="15" customHeight="1" thickBot="1" x14ac:dyDescent="0.3">
      <c r="A44" s="5" t="s">
        <v>0</v>
      </c>
      <c r="B44" s="24">
        <f>B43+C43</f>
        <v>4429760</v>
      </c>
      <c r="C44" s="26"/>
      <c r="D44" s="24">
        <f>D43+E43</f>
        <v>1008000</v>
      </c>
      <c r="E44" s="26"/>
      <c r="F44" s="24">
        <f>F43+G43</f>
        <v>0</v>
      </c>
      <c r="G44" s="26"/>
      <c r="H44" s="24">
        <f>H43+I43</f>
        <v>884962</v>
      </c>
      <c r="I44" s="26"/>
      <c r="J44" s="24">
        <f>J43+K43</f>
        <v>0</v>
      </c>
      <c r="K44" s="26"/>
      <c r="L44" s="24">
        <f>L43+M43</f>
        <v>6322722</v>
      </c>
      <c r="M44" s="25"/>
      <c r="N44" s="18">
        <f>B44+D44+F44+H44+J44</f>
        <v>6322722</v>
      </c>
      <c r="P44" s="5" t="s">
        <v>0</v>
      </c>
      <c r="Q44" s="24">
        <f>Q43+R43</f>
        <v>2044</v>
      </c>
      <c r="R44" s="26"/>
      <c r="S44" s="24">
        <f>S43+T43</f>
        <v>112</v>
      </c>
      <c r="T44" s="26"/>
      <c r="U44" s="24">
        <f>U43+V43</f>
        <v>0</v>
      </c>
      <c r="V44" s="26"/>
      <c r="W44" s="24">
        <f>W43+X43</f>
        <v>1765</v>
      </c>
      <c r="X44" s="26"/>
      <c r="Y44" s="24">
        <f>Y43+Z43</f>
        <v>1015</v>
      </c>
      <c r="Z44" s="26"/>
      <c r="AA44" s="24">
        <f>AA43+AB43</f>
        <v>4936</v>
      </c>
      <c r="AB44" s="25"/>
      <c r="AC44" s="18">
        <f>Q44+S44+U44+W44+Y44</f>
        <v>4936</v>
      </c>
      <c r="AE44" s="5" t="s">
        <v>0</v>
      </c>
      <c r="AF44" s="27">
        <f>IFERROR(B44/Q44,"N.A.")</f>
        <v>2167.2015655577297</v>
      </c>
      <c r="AG44" s="28"/>
      <c r="AH44" s="27">
        <f>IFERROR(D44/S44,"N.A.")</f>
        <v>9000</v>
      </c>
      <c r="AI44" s="28"/>
      <c r="AJ44" s="27" t="str">
        <f>IFERROR(F44/U44,"N.A.")</f>
        <v>N.A.</v>
      </c>
      <c r="AK44" s="28"/>
      <c r="AL44" s="27">
        <f>IFERROR(H44/W44,"N.A.")</f>
        <v>501.39490084985835</v>
      </c>
      <c r="AM44" s="28"/>
      <c r="AN44" s="27">
        <f>IFERROR(J44/Y44,"N.A.")</f>
        <v>0</v>
      </c>
      <c r="AO44" s="28"/>
      <c r="AP44" s="27">
        <f>IFERROR(L44/AA44,"N.A.")</f>
        <v>1280.9404376012967</v>
      </c>
      <c r="AQ44" s="28"/>
      <c r="AR44" s="16">
        <f>IFERROR(N44/AC44, "N.A.")</f>
        <v>1280.9404376012967</v>
      </c>
    </row>
  </sheetData>
  <mergeCells count="144"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7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2012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6464160</v>
      </c>
      <c r="C15" s="2"/>
      <c r="D15" s="2">
        <v>213108</v>
      </c>
      <c r="E15" s="2"/>
      <c r="F15" s="2">
        <v>391300</v>
      </c>
      <c r="G15" s="2"/>
      <c r="H15" s="2">
        <v>3017784</v>
      </c>
      <c r="I15" s="2"/>
      <c r="J15" s="2"/>
      <c r="K15" s="2"/>
      <c r="L15" s="1">
        <f>B15+D15+F15+H15+J15</f>
        <v>10086352</v>
      </c>
      <c r="M15" s="13">
        <f>C15+E15+G15+I15+K15</f>
        <v>0</v>
      </c>
      <c r="N15" s="14">
        <f>L15+M15</f>
        <v>10086352</v>
      </c>
      <c r="P15" s="3" t="s">
        <v>12</v>
      </c>
      <c r="Q15" s="2">
        <v>2114</v>
      </c>
      <c r="R15" s="2">
        <v>0</v>
      </c>
      <c r="S15" s="2">
        <v>118</v>
      </c>
      <c r="T15" s="2">
        <v>0</v>
      </c>
      <c r="U15" s="2">
        <v>198</v>
      </c>
      <c r="V15" s="2">
        <v>0</v>
      </c>
      <c r="W15" s="2">
        <v>1364</v>
      </c>
      <c r="X15" s="2">
        <v>0</v>
      </c>
      <c r="Y15" s="2">
        <v>0</v>
      </c>
      <c r="Z15" s="2">
        <v>0</v>
      </c>
      <c r="AA15" s="1">
        <f>Q15+S15+U15+W15+Y15</f>
        <v>3794</v>
      </c>
      <c r="AB15" s="13">
        <f>R15+T15+V15+X15+Z15</f>
        <v>0</v>
      </c>
      <c r="AC15" s="14">
        <f>AA15+AB15</f>
        <v>3794</v>
      </c>
      <c r="AE15" s="3" t="s">
        <v>12</v>
      </c>
      <c r="AF15" s="2">
        <f>IFERROR(B15/Q15, "N.A.")</f>
        <v>3057.7861873226111</v>
      </c>
      <c r="AG15" s="2" t="str">
        <f t="shared" ref="AG15:AR19" si="0">IFERROR(C15/R15, "N.A.")</f>
        <v>N.A.</v>
      </c>
      <c r="AH15" s="2">
        <f t="shared" si="0"/>
        <v>1806</v>
      </c>
      <c r="AI15" s="2" t="str">
        <f t="shared" si="0"/>
        <v>N.A.</v>
      </c>
      <c r="AJ15" s="2">
        <f t="shared" si="0"/>
        <v>1976.2626262626263</v>
      </c>
      <c r="AK15" s="2" t="str">
        <f t="shared" si="0"/>
        <v>N.A.</v>
      </c>
      <c r="AL15" s="2">
        <f t="shared" si="0"/>
        <v>2212.4516129032259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>
        <f t="shared" si="0"/>
        <v>2658.500790722193</v>
      </c>
      <c r="AQ15" s="13" t="str">
        <f t="shared" si="0"/>
        <v>N.A.</v>
      </c>
      <c r="AR15" s="14">
        <f t="shared" si="0"/>
        <v>2658.500790722193</v>
      </c>
    </row>
    <row r="16" spans="1:44" ht="15" customHeight="1" thickBot="1" x14ac:dyDescent="0.3">
      <c r="A16" s="3" t="s">
        <v>13</v>
      </c>
      <c r="B16" s="2">
        <v>941806.00000000012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941806.00000000012</v>
      </c>
      <c r="M16" s="13">
        <f t="shared" si="1"/>
        <v>0</v>
      </c>
      <c r="N16" s="14">
        <f t="shared" ref="N16:N18" si="2">L16+M16</f>
        <v>941806.00000000012</v>
      </c>
      <c r="P16" s="3" t="s">
        <v>13</v>
      </c>
      <c r="Q16" s="2">
        <v>649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649</v>
      </c>
      <c r="AB16" s="13">
        <f t="shared" si="3"/>
        <v>0</v>
      </c>
      <c r="AC16" s="14">
        <f t="shared" ref="AC16:AC18" si="4">AA16+AB16</f>
        <v>649</v>
      </c>
      <c r="AE16" s="3" t="s">
        <v>13</v>
      </c>
      <c r="AF16" s="2">
        <f t="shared" ref="AF16:AF19" si="5">IFERROR(B16/Q16, "N.A.")</f>
        <v>1451.1648690292759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1451.1648690292759</v>
      </c>
      <c r="AQ16" s="13" t="str">
        <f t="shared" si="0"/>
        <v>N.A.</v>
      </c>
      <c r="AR16" s="14">
        <f t="shared" si="0"/>
        <v>1451.1648690292759</v>
      </c>
    </row>
    <row r="17" spans="1:44" ht="15" customHeight="1" thickBot="1" x14ac:dyDescent="0.3">
      <c r="A17" s="3" t="s">
        <v>14</v>
      </c>
      <c r="B17" s="2">
        <v>18340499.999999996</v>
      </c>
      <c r="C17" s="2">
        <v>17952199.999999996</v>
      </c>
      <c r="D17" s="2">
        <v>308175</v>
      </c>
      <c r="E17" s="2"/>
      <c r="F17" s="2"/>
      <c r="G17" s="2">
        <v>9192600</v>
      </c>
      <c r="H17" s="2"/>
      <c r="I17" s="2">
        <v>2553600</v>
      </c>
      <c r="J17" s="2">
        <v>0</v>
      </c>
      <c r="K17" s="2"/>
      <c r="L17" s="1">
        <f t="shared" si="1"/>
        <v>18648674.999999996</v>
      </c>
      <c r="M17" s="13">
        <f t="shared" si="1"/>
        <v>29698399.999999996</v>
      </c>
      <c r="N17" s="14">
        <f t="shared" si="2"/>
        <v>48347074.999999993</v>
      </c>
      <c r="P17" s="3" t="s">
        <v>14</v>
      </c>
      <c r="Q17" s="2">
        <v>4787</v>
      </c>
      <c r="R17" s="2">
        <v>2450</v>
      </c>
      <c r="S17" s="2">
        <v>315</v>
      </c>
      <c r="T17" s="2">
        <v>0</v>
      </c>
      <c r="U17" s="2">
        <v>0</v>
      </c>
      <c r="V17" s="2">
        <v>1004</v>
      </c>
      <c r="W17" s="2">
        <v>0</v>
      </c>
      <c r="X17" s="2">
        <v>812</v>
      </c>
      <c r="Y17" s="2">
        <v>105</v>
      </c>
      <c r="Z17" s="2">
        <v>0</v>
      </c>
      <c r="AA17" s="1">
        <f t="shared" si="3"/>
        <v>5207</v>
      </c>
      <c r="AB17" s="13">
        <f t="shared" si="3"/>
        <v>4266</v>
      </c>
      <c r="AC17" s="14">
        <f t="shared" si="4"/>
        <v>9473</v>
      </c>
      <c r="AE17" s="3" t="s">
        <v>14</v>
      </c>
      <c r="AF17" s="2">
        <f t="shared" si="5"/>
        <v>3831.3139753499054</v>
      </c>
      <c r="AG17" s="2">
        <f t="shared" si="0"/>
        <v>7327.4285714285697</v>
      </c>
      <c r="AH17" s="2">
        <f t="shared" si="0"/>
        <v>978.33333333333337</v>
      </c>
      <c r="AI17" s="2" t="str">
        <f t="shared" si="0"/>
        <v>N.A.</v>
      </c>
      <c r="AJ17" s="2" t="str">
        <f t="shared" si="0"/>
        <v>N.A.</v>
      </c>
      <c r="AK17" s="2">
        <f t="shared" si="0"/>
        <v>9155.9760956175305</v>
      </c>
      <c r="AL17" s="2" t="str">
        <f t="shared" si="0"/>
        <v>N.A.</v>
      </c>
      <c r="AM17" s="2">
        <f t="shared" si="0"/>
        <v>3144.8275862068967</v>
      </c>
      <c r="AN17" s="2">
        <f t="shared" si="0"/>
        <v>0</v>
      </c>
      <c r="AO17" s="2" t="str">
        <f t="shared" si="0"/>
        <v>N.A.</v>
      </c>
      <c r="AP17" s="15">
        <f t="shared" si="0"/>
        <v>3581.4624543883228</v>
      </c>
      <c r="AQ17" s="13">
        <f t="shared" si="0"/>
        <v>6961.6502578527889</v>
      </c>
      <c r="AR17" s="14">
        <f t="shared" si="0"/>
        <v>5103.6709595693019</v>
      </c>
    </row>
    <row r="18" spans="1:44" ht="15" customHeight="1" thickBot="1" x14ac:dyDescent="0.3">
      <c r="A18" s="3" t="s">
        <v>15</v>
      </c>
      <c r="B18" s="2">
        <v>3874057.9999999991</v>
      </c>
      <c r="C18" s="2"/>
      <c r="D18" s="2">
        <v>4944000.0000000009</v>
      </c>
      <c r="E18" s="2"/>
      <c r="F18" s="2"/>
      <c r="G18" s="2">
        <v>4523600</v>
      </c>
      <c r="H18" s="2">
        <v>0</v>
      </c>
      <c r="I18" s="2"/>
      <c r="J18" s="2">
        <v>0</v>
      </c>
      <c r="K18" s="2"/>
      <c r="L18" s="1">
        <f t="shared" si="1"/>
        <v>8818058</v>
      </c>
      <c r="M18" s="13">
        <f t="shared" si="1"/>
        <v>4523600</v>
      </c>
      <c r="N18" s="14">
        <f t="shared" si="2"/>
        <v>13341658</v>
      </c>
      <c r="P18" s="3" t="s">
        <v>15</v>
      </c>
      <c r="Q18" s="2">
        <v>1610</v>
      </c>
      <c r="R18" s="2">
        <v>0</v>
      </c>
      <c r="S18" s="2">
        <v>880</v>
      </c>
      <c r="T18" s="2">
        <v>0</v>
      </c>
      <c r="U18" s="2">
        <v>0</v>
      </c>
      <c r="V18" s="2">
        <v>388</v>
      </c>
      <c r="W18" s="2">
        <v>2601</v>
      </c>
      <c r="X18" s="2">
        <v>0</v>
      </c>
      <c r="Y18" s="2">
        <v>546</v>
      </c>
      <c r="Z18" s="2">
        <v>0</v>
      </c>
      <c r="AA18" s="1">
        <f t="shared" si="3"/>
        <v>5637</v>
      </c>
      <c r="AB18" s="13">
        <f t="shared" si="3"/>
        <v>388</v>
      </c>
      <c r="AC18" s="17">
        <f t="shared" si="4"/>
        <v>6025</v>
      </c>
      <c r="AE18" s="3" t="s">
        <v>15</v>
      </c>
      <c r="AF18" s="2">
        <f t="shared" si="5"/>
        <v>2406.2472049689436</v>
      </c>
      <c r="AG18" s="2" t="str">
        <f t="shared" si="0"/>
        <v>N.A.</v>
      </c>
      <c r="AH18" s="2">
        <f t="shared" si="0"/>
        <v>5618.1818181818189</v>
      </c>
      <c r="AI18" s="2" t="str">
        <f t="shared" si="0"/>
        <v>N.A.</v>
      </c>
      <c r="AJ18" s="2" t="str">
        <f t="shared" si="0"/>
        <v>N.A.</v>
      </c>
      <c r="AK18" s="2">
        <f t="shared" si="0"/>
        <v>11658.762886597939</v>
      </c>
      <c r="AL18" s="2">
        <f t="shared" si="0"/>
        <v>0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1564.3175447933297</v>
      </c>
      <c r="AQ18" s="13">
        <f t="shared" si="0"/>
        <v>11658.762886597939</v>
      </c>
      <c r="AR18" s="14">
        <f t="shared" si="0"/>
        <v>2214.3830705394189</v>
      </c>
    </row>
    <row r="19" spans="1:44" ht="15" customHeight="1" thickBot="1" x14ac:dyDescent="0.3">
      <c r="A19" s="4" t="s">
        <v>16</v>
      </c>
      <c r="B19" s="2">
        <v>29620524.000000004</v>
      </c>
      <c r="C19" s="2">
        <v>17952199.999999996</v>
      </c>
      <c r="D19" s="2">
        <v>5465283.0000000009</v>
      </c>
      <c r="E19" s="2"/>
      <c r="F19" s="2">
        <v>391300</v>
      </c>
      <c r="G19" s="2">
        <v>13716200</v>
      </c>
      <c r="H19" s="2">
        <v>3017784</v>
      </c>
      <c r="I19" s="2">
        <v>2553600</v>
      </c>
      <c r="J19" s="2">
        <v>0</v>
      </c>
      <c r="K19" s="2"/>
      <c r="L19" s="1">
        <f t="shared" ref="L19" si="6">B19+D19+F19+H19+J19</f>
        <v>38494891.000000007</v>
      </c>
      <c r="M19" s="13">
        <f t="shared" ref="M19" si="7">C19+E19+G19+I19+K19</f>
        <v>34222000</v>
      </c>
      <c r="N19" s="17">
        <f t="shared" ref="N19" si="8">L19+M19</f>
        <v>72716891</v>
      </c>
      <c r="P19" s="4" t="s">
        <v>16</v>
      </c>
      <c r="Q19" s="2">
        <v>9160</v>
      </c>
      <c r="R19" s="2">
        <v>2450</v>
      </c>
      <c r="S19" s="2">
        <v>1313</v>
      </c>
      <c r="T19" s="2">
        <v>0</v>
      </c>
      <c r="U19" s="2">
        <v>198</v>
      </c>
      <c r="V19" s="2">
        <v>1392</v>
      </c>
      <c r="W19" s="2">
        <v>3965</v>
      </c>
      <c r="X19" s="2">
        <v>812</v>
      </c>
      <c r="Y19" s="2">
        <v>651</v>
      </c>
      <c r="Z19" s="2">
        <v>0</v>
      </c>
      <c r="AA19" s="1">
        <f t="shared" ref="AA19" si="9">Q19+S19+U19+W19+Y19</f>
        <v>15287</v>
      </c>
      <c r="AB19" s="13">
        <f t="shared" ref="AB19" si="10">R19+T19+V19+X19+Z19</f>
        <v>4654</v>
      </c>
      <c r="AC19" s="14">
        <f t="shared" ref="AC19" si="11">AA19+AB19</f>
        <v>19941</v>
      </c>
      <c r="AE19" s="4" t="s">
        <v>16</v>
      </c>
      <c r="AF19" s="2">
        <f t="shared" si="5"/>
        <v>3233.6816593886465</v>
      </c>
      <c r="AG19" s="2">
        <f t="shared" si="0"/>
        <v>7327.4285714285697</v>
      </c>
      <c r="AH19" s="2">
        <f t="shared" si="0"/>
        <v>4162.4394516374723</v>
      </c>
      <c r="AI19" s="2" t="str">
        <f t="shared" si="0"/>
        <v>N.A.</v>
      </c>
      <c r="AJ19" s="2">
        <f t="shared" si="0"/>
        <v>1976.2626262626263</v>
      </c>
      <c r="AK19" s="2">
        <f t="shared" si="0"/>
        <v>9853.5919540229879</v>
      </c>
      <c r="AL19" s="2">
        <f t="shared" si="0"/>
        <v>761.1056746532156</v>
      </c>
      <c r="AM19" s="2">
        <f t="shared" si="0"/>
        <v>3144.8275862068967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2518.1455485052666</v>
      </c>
      <c r="AQ19" s="13">
        <f t="shared" ref="AQ19" si="13">IFERROR(M19/AB19, "N.A.")</f>
        <v>7353.244520842286</v>
      </c>
      <c r="AR19" s="14">
        <f t="shared" ref="AR19" si="14">IFERROR(N19/AC19, "N.A.")</f>
        <v>3646.602025976631</v>
      </c>
    </row>
    <row r="20" spans="1:44" ht="15" customHeight="1" thickBot="1" x14ac:dyDescent="0.3">
      <c r="A20" s="5" t="s">
        <v>0</v>
      </c>
      <c r="B20" s="24">
        <f>B19+C19</f>
        <v>47572724</v>
      </c>
      <c r="C20" s="26"/>
      <c r="D20" s="24">
        <f>D19+E19</f>
        <v>5465283.0000000009</v>
      </c>
      <c r="E20" s="26"/>
      <c r="F20" s="24">
        <f>F19+G19</f>
        <v>14107500</v>
      </c>
      <c r="G20" s="26"/>
      <c r="H20" s="24">
        <f>H19+I19</f>
        <v>5571384</v>
      </c>
      <c r="I20" s="26"/>
      <c r="J20" s="24">
        <f>J19+K19</f>
        <v>0</v>
      </c>
      <c r="K20" s="26"/>
      <c r="L20" s="24">
        <f>L19+M19</f>
        <v>72716891</v>
      </c>
      <c r="M20" s="25"/>
      <c r="N20" s="18">
        <f>B20+D20+F20+H20+J20</f>
        <v>72716891</v>
      </c>
      <c r="P20" s="5" t="s">
        <v>0</v>
      </c>
      <c r="Q20" s="24">
        <f>Q19+R19</f>
        <v>11610</v>
      </c>
      <c r="R20" s="26"/>
      <c r="S20" s="24">
        <f>S19+T19</f>
        <v>1313</v>
      </c>
      <c r="T20" s="26"/>
      <c r="U20" s="24">
        <f>U19+V19</f>
        <v>1590</v>
      </c>
      <c r="V20" s="26"/>
      <c r="W20" s="24">
        <f>W19+X19</f>
        <v>4777</v>
      </c>
      <c r="X20" s="26"/>
      <c r="Y20" s="24">
        <f>Y19+Z19</f>
        <v>651</v>
      </c>
      <c r="Z20" s="26"/>
      <c r="AA20" s="24">
        <f>AA19+AB19</f>
        <v>19941</v>
      </c>
      <c r="AB20" s="26"/>
      <c r="AC20" s="19">
        <f>Q20+S20+U20+W20+Y20</f>
        <v>19941</v>
      </c>
      <c r="AE20" s="5" t="s">
        <v>0</v>
      </c>
      <c r="AF20" s="27">
        <f>IFERROR(B20/Q20,"N.A.")</f>
        <v>4097.5645133505595</v>
      </c>
      <c r="AG20" s="28"/>
      <c r="AH20" s="27">
        <f>IFERROR(D20/S20,"N.A.")</f>
        <v>4162.4394516374723</v>
      </c>
      <c r="AI20" s="28"/>
      <c r="AJ20" s="27">
        <f>IFERROR(F20/U20,"N.A.")</f>
        <v>8872.6415094339627</v>
      </c>
      <c r="AK20" s="28"/>
      <c r="AL20" s="27">
        <f>IFERROR(H20/W20,"N.A.")</f>
        <v>1166.2934896378481</v>
      </c>
      <c r="AM20" s="28"/>
      <c r="AN20" s="27">
        <f>IFERROR(J20/Y20,"N.A.")</f>
        <v>0</v>
      </c>
      <c r="AO20" s="28"/>
      <c r="AP20" s="27">
        <f>IFERROR(L20/AA20,"N.A.")</f>
        <v>3646.602025976631</v>
      </c>
      <c r="AQ20" s="28"/>
      <c r="AR20" s="16">
        <f>IFERROR(N20/AC20, "N.A.")</f>
        <v>3646.602025976631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5643360</v>
      </c>
      <c r="C27" s="2"/>
      <c r="D27" s="2">
        <v>213108</v>
      </c>
      <c r="E27" s="2"/>
      <c r="F27" s="2">
        <v>253700</v>
      </c>
      <c r="G27" s="2"/>
      <c r="H27" s="2">
        <v>1832634</v>
      </c>
      <c r="I27" s="2"/>
      <c r="J27" s="2"/>
      <c r="K27" s="2"/>
      <c r="L27" s="1">
        <f>B27+D27+F27+H27+J27</f>
        <v>7942802</v>
      </c>
      <c r="M27" s="13">
        <f>C27+E27+G27+I27+K27</f>
        <v>0</v>
      </c>
      <c r="N27" s="14">
        <f>L27+M27</f>
        <v>7942802</v>
      </c>
      <c r="P27" s="3" t="s">
        <v>12</v>
      </c>
      <c r="Q27" s="2">
        <v>1836</v>
      </c>
      <c r="R27" s="2">
        <v>0</v>
      </c>
      <c r="S27" s="2">
        <v>118</v>
      </c>
      <c r="T27" s="2">
        <v>0</v>
      </c>
      <c r="U27" s="2">
        <v>118</v>
      </c>
      <c r="V27" s="2">
        <v>0</v>
      </c>
      <c r="W27" s="2">
        <v>518</v>
      </c>
      <c r="X27" s="2">
        <v>0</v>
      </c>
      <c r="Y27" s="2">
        <v>0</v>
      </c>
      <c r="Z27" s="2">
        <v>0</v>
      </c>
      <c r="AA27" s="1">
        <f>Q27+S27+U27+W27+Y27</f>
        <v>2590</v>
      </c>
      <c r="AB27" s="13">
        <f>R27+T27+V27+X27+Z27</f>
        <v>0</v>
      </c>
      <c r="AC27" s="14">
        <f>AA27+AB27</f>
        <v>2590</v>
      </c>
      <c r="AE27" s="3" t="s">
        <v>12</v>
      </c>
      <c r="AF27" s="2">
        <f>IFERROR(B27/Q27, "N.A.")</f>
        <v>3073.7254901960782</v>
      </c>
      <c r="AG27" s="2" t="str">
        <f t="shared" ref="AG27:AR31" si="15">IFERROR(C27/R27, "N.A.")</f>
        <v>N.A.</v>
      </c>
      <c r="AH27" s="2">
        <f t="shared" si="15"/>
        <v>1806</v>
      </c>
      <c r="AI27" s="2" t="str">
        <f t="shared" si="15"/>
        <v>N.A.</v>
      </c>
      <c r="AJ27" s="2">
        <f t="shared" si="15"/>
        <v>2150</v>
      </c>
      <c r="AK27" s="2" t="str">
        <f t="shared" si="15"/>
        <v>N.A.</v>
      </c>
      <c r="AL27" s="2">
        <f t="shared" si="15"/>
        <v>3537.9034749034749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3066.7189189189189</v>
      </c>
      <c r="AQ27" s="13" t="str">
        <f t="shared" si="15"/>
        <v>N.A.</v>
      </c>
      <c r="AR27" s="14">
        <f t="shared" si="15"/>
        <v>3066.7189189189189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10086440</v>
      </c>
      <c r="C29" s="2">
        <v>8939000</v>
      </c>
      <c r="D29" s="2"/>
      <c r="E29" s="2"/>
      <c r="F29" s="2"/>
      <c r="G29" s="2">
        <v>7806600</v>
      </c>
      <c r="H29" s="2"/>
      <c r="I29" s="2">
        <v>705600</v>
      </c>
      <c r="J29" s="2">
        <v>0</v>
      </c>
      <c r="K29" s="2"/>
      <c r="L29" s="1">
        <f t="shared" si="16"/>
        <v>10086440</v>
      </c>
      <c r="M29" s="13">
        <f t="shared" si="16"/>
        <v>17451200</v>
      </c>
      <c r="N29" s="14">
        <f t="shared" si="17"/>
        <v>27537640</v>
      </c>
      <c r="P29" s="3" t="s">
        <v>14</v>
      </c>
      <c r="Q29" s="2">
        <v>2987</v>
      </c>
      <c r="R29" s="2">
        <v>1337</v>
      </c>
      <c r="S29" s="2">
        <v>0</v>
      </c>
      <c r="T29" s="2">
        <v>0</v>
      </c>
      <c r="U29" s="2">
        <v>0</v>
      </c>
      <c r="V29" s="2">
        <v>696</v>
      </c>
      <c r="W29" s="2">
        <v>0</v>
      </c>
      <c r="X29" s="2">
        <v>504</v>
      </c>
      <c r="Y29" s="2">
        <v>105</v>
      </c>
      <c r="Z29" s="2">
        <v>0</v>
      </c>
      <c r="AA29" s="1">
        <f t="shared" si="18"/>
        <v>3092</v>
      </c>
      <c r="AB29" s="13">
        <f t="shared" si="18"/>
        <v>2537</v>
      </c>
      <c r="AC29" s="14">
        <f t="shared" si="19"/>
        <v>5629</v>
      </c>
      <c r="AE29" s="3" t="s">
        <v>14</v>
      </c>
      <c r="AF29" s="2">
        <f t="shared" si="20"/>
        <v>3376.7793773016406</v>
      </c>
      <c r="AG29" s="2">
        <f t="shared" si="15"/>
        <v>6685.8638743455494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>
        <f t="shared" si="15"/>
        <v>11216.379310344828</v>
      </c>
      <c r="AL29" s="2" t="str">
        <f t="shared" si="15"/>
        <v>N.A.</v>
      </c>
      <c r="AM29" s="2">
        <f t="shared" si="15"/>
        <v>1400</v>
      </c>
      <c r="AN29" s="2">
        <f t="shared" si="15"/>
        <v>0</v>
      </c>
      <c r="AO29" s="2" t="str">
        <f t="shared" si="15"/>
        <v>N.A.</v>
      </c>
      <c r="AP29" s="15">
        <f t="shared" si="15"/>
        <v>3262.1086675291072</v>
      </c>
      <c r="AQ29" s="13">
        <f t="shared" si="15"/>
        <v>6878.6756011036659</v>
      </c>
      <c r="AR29" s="14">
        <f t="shared" si="15"/>
        <v>4892.1016166281752</v>
      </c>
    </row>
    <row r="30" spans="1:44" ht="15" customHeight="1" thickBot="1" x14ac:dyDescent="0.3">
      <c r="A30" s="3" t="s">
        <v>15</v>
      </c>
      <c r="B30" s="2">
        <v>3874057.9999999991</v>
      </c>
      <c r="C30" s="2"/>
      <c r="D30" s="2">
        <v>4944000.0000000009</v>
      </c>
      <c r="E30" s="2"/>
      <c r="F30" s="2"/>
      <c r="G30" s="2">
        <v>4523600</v>
      </c>
      <c r="H30" s="2">
        <v>0</v>
      </c>
      <c r="I30" s="2"/>
      <c r="J30" s="2">
        <v>0</v>
      </c>
      <c r="K30" s="2"/>
      <c r="L30" s="1">
        <f t="shared" si="16"/>
        <v>8818058</v>
      </c>
      <c r="M30" s="13">
        <f t="shared" si="16"/>
        <v>4523600</v>
      </c>
      <c r="N30" s="14">
        <f t="shared" si="17"/>
        <v>13341658</v>
      </c>
      <c r="P30" s="3" t="s">
        <v>15</v>
      </c>
      <c r="Q30" s="2">
        <v>1610</v>
      </c>
      <c r="R30" s="2">
        <v>0</v>
      </c>
      <c r="S30" s="2">
        <v>880</v>
      </c>
      <c r="T30" s="2">
        <v>0</v>
      </c>
      <c r="U30" s="2">
        <v>0</v>
      </c>
      <c r="V30" s="2">
        <v>388</v>
      </c>
      <c r="W30" s="2">
        <v>2601</v>
      </c>
      <c r="X30" s="2">
        <v>0</v>
      </c>
      <c r="Y30" s="2">
        <v>546</v>
      </c>
      <c r="Z30" s="2">
        <v>0</v>
      </c>
      <c r="AA30" s="1">
        <f t="shared" si="18"/>
        <v>5637</v>
      </c>
      <c r="AB30" s="13">
        <f t="shared" si="18"/>
        <v>388</v>
      </c>
      <c r="AC30" s="17">
        <f t="shared" si="19"/>
        <v>6025</v>
      </c>
      <c r="AE30" s="3" t="s">
        <v>15</v>
      </c>
      <c r="AF30" s="2">
        <f t="shared" si="20"/>
        <v>2406.2472049689436</v>
      </c>
      <c r="AG30" s="2" t="str">
        <f t="shared" si="15"/>
        <v>N.A.</v>
      </c>
      <c r="AH30" s="2">
        <f t="shared" si="15"/>
        <v>5618.1818181818189</v>
      </c>
      <c r="AI30" s="2" t="str">
        <f t="shared" si="15"/>
        <v>N.A.</v>
      </c>
      <c r="AJ30" s="2" t="str">
        <f t="shared" si="15"/>
        <v>N.A.</v>
      </c>
      <c r="AK30" s="2">
        <f t="shared" si="15"/>
        <v>11658.762886597939</v>
      </c>
      <c r="AL30" s="2">
        <f t="shared" si="15"/>
        <v>0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1564.3175447933297</v>
      </c>
      <c r="AQ30" s="13">
        <f t="shared" si="15"/>
        <v>11658.762886597939</v>
      </c>
      <c r="AR30" s="14">
        <f t="shared" si="15"/>
        <v>2214.3830705394189</v>
      </c>
    </row>
    <row r="31" spans="1:44" ht="15" customHeight="1" thickBot="1" x14ac:dyDescent="0.3">
      <c r="A31" s="4" t="s">
        <v>16</v>
      </c>
      <c r="B31" s="2">
        <v>19603858.000000004</v>
      </c>
      <c r="C31" s="2">
        <v>8939000</v>
      </c>
      <c r="D31" s="2">
        <v>5157108.0000000009</v>
      </c>
      <c r="E31" s="2"/>
      <c r="F31" s="2">
        <v>253700</v>
      </c>
      <c r="G31" s="2">
        <v>12330200</v>
      </c>
      <c r="H31" s="2">
        <v>1832634.0000000002</v>
      </c>
      <c r="I31" s="2">
        <v>705600</v>
      </c>
      <c r="J31" s="2">
        <v>0</v>
      </c>
      <c r="K31" s="2"/>
      <c r="L31" s="1">
        <f t="shared" ref="L31" si="21">B31+D31+F31+H31+J31</f>
        <v>26847300.000000004</v>
      </c>
      <c r="M31" s="13">
        <f t="shared" ref="M31" si="22">C31+E31+G31+I31+K31</f>
        <v>21974800</v>
      </c>
      <c r="N31" s="17">
        <f t="shared" ref="N31" si="23">L31+M31</f>
        <v>48822100</v>
      </c>
      <c r="P31" s="4" t="s">
        <v>16</v>
      </c>
      <c r="Q31" s="2">
        <v>6433</v>
      </c>
      <c r="R31" s="2">
        <v>1337</v>
      </c>
      <c r="S31" s="2">
        <v>998</v>
      </c>
      <c r="T31" s="2">
        <v>0</v>
      </c>
      <c r="U31" s="2">
        <v>118</v>
      </c>
      <c r="V31" s="2">
        <v>1084</v>
      </c>
      <c r="W31" s="2">
        <v>3119</v>
      </c>
      <c r="X31" s="2">
        <v>504</v>
      </c>
      <c r="Y31" s="2">
        <v>651</v>
      </c>
      <c r="Z31" s="2">
        <v>0</v>
      </c>
      <c r="AA31" s="1">
        <f t="shared" ref="AA31" si="24">Q31+S31+U31+W31+Y31</f>
        <v>11319</v>
      </c>
      <c r="AB31" s="13">
        <f t="shared" ref="AB31" si="25">R31+T31+V31+X31+Z31</f>
        <v>2925</v>
      </c>
      <c r="AC31" s="14">
        <f t="shared" ref="AC31" si="26">AA31+AB31</f>
        <v>14244</v>
      </c>
      <c r="AE31" s="4" t="s">
        <v>16</v>
      </c>
      <c r="AF31" s="2">
        <f t="shared" si="20"/>
        <v>3047.3897093113637</v>
      </c>
      <c r="AG31" s="2">
        <f t="shared" si="15"/>
        <v>6685.8638743455494</v>
      </c>
      <c r="AH31" s="2">
        <f t="shared" si="15"/>
        <v>5167.4428857715438</v>
      </c>
      <c r="AI31" s="2" t="str">
        <f t="shared" si="15"/>
        <v>N.A.</v>
      </c>
      <c r="AJ31" s="2">
        <f t="shared" si="15"/>
        <v>2150</v>
      </c>
      <c r="AK31" s="2">
        <f t="shared" si="15"/>
        <v>11374.723247232472</v>
      </c>
      <c r="AL31" s="2">
        <f t="shared" si="15"/>
        <v>587.57101635139475</v>
      </c>
      <c r="AM31" s="2">
        <f t="shared" si="15"/>
        <v>1400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2371.8791412668966</v>
      </c>
      <c r="AQ31" s="13">
        <f t="shared" ref="AQ31" si="28">IFERROR(M31/AB31, "N.A.")</f>
        <v>7512.7521367521367</v>
      </c>
      <c r="AR31" s="14">
        <f t="shared" ref="AR31" si="29">IFERROR(N31/AC31, "N.A.")</f>
        <v>3427.5554619488908</v>
      </c>
    </row>
    <row r="32" spans="1:44" ht="15" customHeight="1" thickBot="1" x14ac:dyDescent="0.3">
      <c r="A32" s="5" t="s">
        <v>0</v>
      </c>
      <c r="B32" s="24">
        <f>B31+C31</f>
        <v>28542858.000000004</v>
      </c>
      <c r="C32" s="26"/>
      <c r="D32" s="24">
        <f>D31+E31</f>
        <v>5157108.0000000009</v>
      </c>
      <c r="E32" s="26"/>
      <c r="F32" s="24">
        <f>F31+G31</f>
        <v>12583900</v>
      </c>
      <c r="G32" s="26"/>
      <c r="H32" s="24">
        <f>H31+I31</f>
        <v>2538234</v>
      </c>
      <c r="I32" s="26"/>
      <c r="J32" s="24">
        <f>J31+K31</f>
        <v>0</v>
      </c>
      <c r="K32" s="26"/>
      <c r="L32" s="24">
        <f>L31+M31</f>
        <v>48822100</v>
      </c>
      <c r="M32" s="25"/>
      <c r="N32" s="18">
        <f>B32+D32+F32+H32+J32</f>
        <v>48822100.000000007</v>
      </c>
      <c r="P32" s="5" t="s">
        <v>0</v>
      </c>
      <c r="Q32" s="24">
        <f>Q31+R31</f>
        <v>7770</v>
      </c>
      <c r="R32" s="26"/>
      <c r="S32" s="24">
        <f>S31+T31</f>
        <v>998</v>
      </c>
      <c r="T32" s="26"/>
      <c r="U32" s="24">
        <f>U31+V31</f>
        <v>1202</v>
      </c>
      <c r="V32" s="26"/>
      <c r="W32" s="24">
        <f>W31+X31</f>
        <v>3623</v>
      </c>
      <c r="X32" s="26"/>
      <c r="Y32" s="24">
        <f>Y31+Z31</f>
        <v>651</v>
      </c>
      <c r="Z32" s="26"/>
      <c r="AA32" s="24">
        <f>AA31+AB31</f>
        <v>14244</v>
      </c>
      <c r="AB32" s="26"/>
      <c r="AC32" s="19">
        <f>Q32+S32+U32+W32+Y32</f>
        <v>14244</v>
      </c>
      <c r="AE32" s="5" t="s">
        <v>0</v>
      </c>
      <c r="AF32" s="27">
        <f>IFERROR(B32/Q32,"N.A.")</f>
        <v>3673.4694980694985</v>
      </c>
      <c r="AG32" s="28"/>
      <c r="AH32" s="27">
        <f>IFERROR(D32/S32,"N.A.")</f>
        <v>5167.4428857715438</v>
      </c>
      <c r="AI32" s="28"/>
      <c r="AJ32" s="27">
        <f>IFERROR(F32/U32,"N.A.")</f>
        <v>10469.134775374376</v>
      </c>
      <c r="AK32" s="28"/>
      <c r="AL32" s="27">
        <f>IFERROR(H32/W32,"N.A.")</f>
        <v>700.58901462876065</v>
      </c>
      <c r="AM32" s="28"/>
      <c r="AN32" s="27">
        <f>IFERROR(J32/Y32,"N.A.")</f>
        <v>0</v>
      </c>
      <c r="AO32" s="28"/>
      <c r="AP32" s="27">
        <f>IFERROR(L32/AA32,"N.A.")</f>
        <v>3427.5554619488908</v>
      </c>
      <c r="AQ32" s="28"/>
      <c r="AR32" s="16">
        <f>IFERROR(N32/AC32, "N.A.")</f>
        <v>3427.5554619488912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820800</v>
      </c>
      <c r="C39" s="2"/>
      <c r="D39" s="2"/>
      <c r="E39" s="2"/>
      <c r="F39" s="2">
        <v>137600</v>
      </c>
      <c r="G39" s="2"/>
      <c r="H39" s="2">
        <v>1185150</v>
      </c>
      <c r="I39" s="2"/>
      <c r="J39" s="2"/>
      <c r="K39" s="2"/>
      <c r="L39" s="1">
        <f>B39+D39+F39+H39+J39</f>
        <v>2143550</v>
      </c>
      <c r="M39" s="13">
        <f>C39+E39+G39+I39+K39</f>
        <v>0</v>
      </c>
      <c r="N39" s="14">
        <f>L39+M39</f>
        <v>2143550</v>
      </c>
      <c r="P39" s="3" t="s">
        <v>12</v>
      </c>
      <c r="Q39" s="2">
        <v>278</v>
      </c>
      <c r="R39" s="2">
        <v>0</v>
      </c>
      <c r="S39" s="2">
        <v>0</v>
      </c>
      <c r="T39" s="2">
        <v>0</v>
      </c>
      <c r="U39" s="2">
        <v>80</v>
      </c>
      <c r="V39" s="2">
        <v>0</v>
      </c>
      <c r="W39" s="2">
        <v>846</v>
      </c>
      <c r="X39" s="2">
        <v>0</v>
      </c>
      <c r="Y39" s="2">
        <v>0</v>
      </c>
      <c r="Z39" s="2">
        <v>0</v>
      </c>
      <c r="AA39" s="1">
        <f>Q39+S39+U39+W39+Y39</f>
        <v>1204</v>
      </c>
      <c r="AB39" s="13">
        <f>R39+T39+V39+X39+Z39</f>
        <v>0</v>
      </c>
      <c r="AC39" s="14">
        <f>AA39+AB39</f>
        <v>1204</v>
      </c>
      <c r="AE39" s="3" t="s">
        <v>12</v>
      </c>
      <c r="AF39" s="2">
        <f>IFERROR(B39/Q39, "N.A.")</f>
        <v>2952.517985611511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>
        <f t="shared" si="30"/>
        <v>1720</v>
      </c>
      <c r="AK39" s="2" t="str">
        <f t="shared" si="30"/>
        <v>N.A.</v>
      </c>
      <c r="AL39" s="2">
        <f t="shared" si="30"/>
        <v>1400.886524822695</v>
      </c>
      <c r="AM39" s="2" t="str">
        <f t="shared" si="30"/>
        <v>N.A.</v>
      </c>
      <c r="AN39" s="2" t="str">
        <f t="shared" si="30"/>
        <v>N.A.</v>
      </c>
      <c r="AO39" s="2" t="str">
        <f t="shared" si="30"/>
        <v>N.A.</v>
      </c>
      <c r="AP39" s="15">
        <f t="shared" si="30"/>
        <v>1780.3571428571429</v>
      </c>
      <c r="AQ39" s="13" t="str">
        <f t="shared" si="30"/>
        <v>N.A.</v>
      </c>
      <c r="AR39" s="14">
        <f t="shared" si="30"/>
        <v>1780.3571428571429</v>
      </c>
    </row>
    <row r="40" spans="1:44" ht="15" customHeight="1" thickBot="1" x14ac:dyDescent="0.3">
      <c r="A40" s="3" t="s">
        <v>13</v>
      </c>
      <c r="B40" s="2">
        <v>941806.00000000012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941806.00000000012</v>
      </c>
      <c r="M40" s="13">
        <f t="shared" si="31"/>
        <v>0</v>
      </c>
      <c r="N40" s="14">
        <f t="shared" ref="N40:N42" si="32">L40+M40</f>
        <v>941806.00000000012</v>
      </c>
      <c r="P40" s="3" t="s">
        <v>13</v>
      </c>
      <c r="Q40" s="2">
        <v>649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649</v>
      </c>
      <c r="AB40" s="13">
        <f t="shared" si="33"/>
        <v>0</v>
      </c>
      <c r="AC40" s="14">
        <f t="shared" ref="AC40:AC42" si="34">AA40+AB40</f>
        <v>649</v>
      </c>
      <c r="AE40" s="3" t="s">
        <v>13</v>
      </c>
      <c r="AF40" s="2">
        <f t="shared" ref="AF40:AF43" si="35">IFERROR(B40/Q40, "N.A.")</f>
        <v>1451.1648690292759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1451.1648690292759</v>
      </c>
      <c r="AQ40" s="13" t="str">
        <f t="shared" si="30"/>
        <v>N.A.</v>
      </c>
      <c r="AR40" s="14">
        <f t="shared" si="30"/>
        <v>1451.1648690292759</v>
      </c>
    </row>
    <row r="41" spans="1:44" ht="15" customHeight="1" thickBot="1" x14ac:dyDescent="0.3">
      <c r="A41" s="3" t="s">
        <v>14</v>
      </c>
      <c r="B41" s="2">
        <v>8254060.0000000009</v>
      </c>
      <c r="C41" s="2">
        <v>9013199.9999999981</v>
      </c>
      <c r="D41" s="2">
        <v>308175</v>
      </c>
      <c r="E41" s="2"/>
      <c r="F41" s="2"/>
      <c r="G41" s="2">
        <v>1386000</v>
      </c>
      <c r="H41" s="2"/>
      <c r="I41" s="2">
        <v>1848000</v>
      </c>
      <c r="J41" s="2"/>
      <c r="K41" s="2"/>
      <c r="L41" s="1">
        <f t="shared" si="31"/>
        <v>8562235</v>
      </c>
      <c r="M41" s="13">
        <f t="shared" si="31"/>
        <v>12247199.999999998</v>
      </c>
      <c r="N41" s="14">
        <f t="shared" si="32"/>
        <v>20809435</v>
      </c>
      <c r="P41" s="3" t="s">
        <v>14</v>
      </c>
      <c r="Q41" s="2">
        <v>1800</v>
      </c>
      <c r="R41" s="2">
        <v>1113</v>
      </c>
      <c r="S41" s="2">
        <v>315</v>
      </c>
      <c r="T41" s="2">
        <v>0</v>
      </c>
      <c r="U41" s="2">
        <v>0</v>
      </c>
      <c r="V41" s="2">
        <v>308</v>
      </c>
      <c r="W41" s="2">
        <v>0</v>
      </c>
      <c r="X41" s="2">
        <v>308</v>
      </c>
      <c r="Y41" s="2">
        <v>0</v>
      </c>
      <c r="Z41" s="2">
        <v>0</v>
      </c>
      <c r="AA41" s="1">
        <f t="shared" si="33"/>
        <v>2115</v>
      </c>
      <c r="AB41" s="13">
        <f t="shared" si="33"/>
        <v>1729</v>
      </c>
      <c r="AC41" s="14">
        <f t="shared" si="34"/>
        <v>3844</v>
      </c>
      <c r="AE41" s="3" t="s">
        <v>14</v>
      </c>
      <c r="AF41" s="2">
        <f t="shared" si="35"/>
        <v>4585.5888888888894</v>
      </c>
      <c r="AG41" s="2">
        <f t="shared" si="30"/>
        <v>8098.1132075471678</v>
      </c>
      <c r="AH41" s="2">
        <f t="shared" si="30"/>
        <v>978.33333333333337</v>
      </c>
      <c r="AI41" s="2" t="str">
        <f t="shared" si="30"/>
        <v>N.A.</v>
      </c>
      <c r="AJ41" s="2" t="str">
        <f t="shared" si="30"/>
        <v>N.A.</v>
      </c>
      <c r="AK41" s="2">
        <f t="shared" si="30"/>
        <v>4500</v>
      </c>
      <c r="AL41" s="2" t="str">
        <f t="shared" si="30"/>
        <v>N.A.</v>
      </c>
      <c r="AM41" s="2">
        <f t="shared" si="30"/>
        <v>6000</v>
      </c>
      <c r="AN41" s="2" t="str">
        <f t="shared" si="30"/>
        <v>N.A.</v>
      </c>
      <c r="AO41" s="2" t="str">
        <f t="shared" si="30"/>
        <v>N.A.</v>
      </c>
      <c r="AP41" s="15">
        <f t="shared" si="30"/>
        <v>4048.3380614657212</v>
      </c>
      <c r="AQ41" s="13">
        <f t="shared" si="30"/>
        <v>7083.4008097165979</v>
      </c>
      <c r="AR41" s="14">
        <f t="shared" si="30"/>
        <v>5413.4846514047867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10016665.999999998</v>
      </c>
      <c r="C43" s="2">
        <v>9013199.9999999981</v>
      </c>
      <c r="D43" s="2">
        <v>308175</v>
      </c>
      <c r="E43" s="2"/>
      <c r="F43" s="2">
        <v>137600</v>
      </c>
      <c r="G43" s="2">
        <v>1386000</v>
      </c>
      <c r="H43" s="2">
        <v>1185150</v>
      </c>
      <c r="I43" s="2">
        <v>1848000</v>
      </c>
      <c r="J43" s="2"/>
      <c r="K43" s="2"/>
      <c r="L43" s="1">
        <f t="shared" ref="L43" si="36">B43+D43+F43+H43+J43</f>
        <v>11647590.999999998</v>
      </c>
      <c r="M43" s="13">
        <f t="shared" ref="M43" si="37">C43+E43+G43+I43+K43</f>
        <v>12247199.999999998</v>
      </c>
      <c r="N43" s="17">
        <f t="shared" ref="N43" si="38">L43+M43</f>
        <v>23894790.999999996</v>
      </c>
      <c r="P43" s="4" t="s">
        <v>16</v>
      </c>
      <c r="Q43" s="2">
        <v>2727</v>
      </c>
      <c r="R43" s="2">
        <v>1113</v>
      </c>
      <c r="S43" s="2">
        <v>315</v>
      </c>
      <c r="T43" s="2">
        <v>0</v>
      </c>
      <c r="U43" s="2">
        <v>80</v>
      </c>
      <c r="V43" s="2">
        <v>308</v>
      </c>
      <c r="W43" s="2">
        <v>846</v>
      </c>
      <c r="X43" s="2">
        <v>308</v>
      </c>
      <c r="Y43" s="2">
        <v>0</v>
      </c>
      <c r="Z43" s="2">
        <v>0</v>
      </c>
      <c r="AA43" s="1">
        <f t="shared" ref="AA43" si="39">Q43+S43+U43+W43+Y43</f>
        <v>3968</v>
      </c>
      <c r="AB43" s="13">
        <f t="shared" ref="AB43" si="40">R43+T43+V43+X43+Z43</f>
        <v>1729</v>
      </c>
      <c r="AC43" s="17">
        <f t="shared" ref="AC43" si="41">AA43+AB43</f>
        <v>5697</v>
      </c>
      <c r="AE43" s="4" t="s">
        <v>16</v>
      </c>
      <c r="AF43" s="2">
        <f t="shared" si="35"/>
        <v>3673.1448478181146</v>
      </c>
      <c r="AG43" s="2">
        <f t="shared" si="30"/>
        <v>8098.1132075471678</v>
      </c>
      <c r="AH43" s="2">
        <f t="shared" si="30"/>
        <v>978.33333333333337</v>
      </c>
      <c r="AI43" s="2" t="str">
        <f t="shared" si="30"/>
        <v>N.A.</v>
      </c>
      <c r="AJ43" s="2">
        <f t="shared" si="30"/>
        <v>1720</v>
      </c>
      <c r="AK43" s="2">
        <f t="shared" si="30"/>
        <v>4500</v>
      </c>
      <c r="AL43" s="2">
        <f t="shared" si="30"/>
        <v>1400.886524822695</v>
      </c>
      <c r="AM43" s="2">
        <f t="shared" si="30"/>
        <v>6000</v>
      </c>
      <c r="AN43" s="2" t="str">
        <f t="shared" si="30"/>
        <v>N.A.</v>
      </c>
      <c r="AO43" s="2" t="str">
        <f t="shared" si="30"/>
        <v>N.A.</v>
      </c>
      <c r="AP43" s="15">
        <f t="shared" ref="AP43" si="42">IFERROR(L43/AA43, "N.A.")</f>
        <v>2935.3807963709673</v>
      </c>
      <c r="AQ43" s="13">
        <f t="shared" ref="AQ43" si="43">IFERROR(M43/AB43, "N.A.")</f>
        <v>7083.4008097165979</v>
      </c>
      <c r="AR43" s="14">
        <f t="shared" ref="AR43" si="44">IFERROR(N43/AC43, "N.A.")</f>
        <v>4194.2761102334553</v>
      </c>
    </row>
    <row r="44" spans="1:44" ht="15" customHeight="1" thickBot="1" x14ac:dyDescent="0.3">
      <c r="A44" s="5" t="s">
        <v>0</v>
      </c>
      <c r="B44" s="24">
        <f>B43+C43</f>
        <v>19029865.999999996</v>
      </c>
      <c r="C44" s="26"/>
      <c r="D44" s="24">
        <f>D43+E43</f>
        <v>308175</v>
      </c>
      <c r="E44" s="26"/>
      <c r="F44" s="24">
        <f>F43+G43</f>
        <v>1523600</v>
      </c>
      <c r="G44" s="26"/>
      <c r="H44" s="24">
        <f>H43+I43</f>
        <v>3033150</v>
      </c>
      <c r="I44" s="26"/>
      <c r="J44" s="24">
        <f>J43+K43</f>
        <v>0</v>
      </c>
      <c r="K44" s="26"/>
      <c r="L44" s="24">
        <f>L43+M43</f>
        <v>23894790.999999996</v>
      </c>
      <c r="M44" s="25"/>
      <c r="N44" s="18">
        <f>B44+D44+F44+H44+J44</f>
        <v>23894790.999999996</v>
      </c>
      <c r="P44" s="5" t="s">
        <v>0</v>
      </c>
      <c r="Q44" s="24">
        <f>Q43+R43</f>
        <v>3840</v>
      </c>
      <c r="R44" s="26"/>
      <c r="S44" s="24">
        <f>S43+T43</f>
        <v>315</v>
      </c>
      <c r="T44" s="26"/>
      <c r="U44" s="24">
        <f>U43+V43</f>
        <v>388</v>
      </c>
      <c r="V44" s="26"/>
      <c r="W44" s="24">
        <f>W43+X43</f>
        <v>1154</v>
      </c>
      <c r="X44" s="26"/>
      <c r="Y44" s="24">
        <f>Y43+Z43</f>
        <v>0</v>
      </c>
      <c r="Z44" s="26"/>
      <c r="AA44" s="24">
        <f>AA43+AB43</f>
        <v>5697</v>
      </c>
      <c r="AB44" s="25"/>
      <c r="AC44" s="18">
        <f>Q44+S44+U44+W44+Y44</f>
        <v>5697</v>
      </c>
      <c r="AE44" s="5" t="s">
        <v>0</v>
      </c>
      <c r="AF44" s="27">
        <f>IFERROR(B44/Q44,"N.A.")</f>
        <v>4955.6942708333327</v>
      </c>
      <c r="AG44" s="28"/>
      <c r="AH44" s="27">
        <f>IFERROR(D44/S44,"N.A.")</f>
        <v>978.33333333333337</v>
      </c>
      <c r="AI44" s="28"/>
      <c r="AJ44" s="27">
        <f>IFERROR(F44/U44,"N.A.")</f>
        <v>3926.8041237113403</v>
      </c>
      <c r="AK44" s="28"/>
      <c r="AL44" s="27">
        <f>IFERROR(H44/W44,"N.A.")</f>
        <v>2628.3795493934144</v>
      </c>
      <c r="AM44" s="28"/>
      <c r="AN44" s="27" t="str">
        <f>IFERROR(J44/Y44,"N.A.")</f>
        <v>N.A.</v>
      </c>
      <c r="AO44" s="28"/>
      <c r="AP44" s="27">
        <f>IFERROR(L44/AA44,"N.A.")</f>
        <v>4194.2761102334553</v>
      </c>
      <c r="AQ44" s="28"/>
      <c r="AR44" s="16">
        <f>IFERROR(N44/AC44, "N.A.")</f>
        <v>4194.2761102334553</v>
      </c>
    </row>
  </sheetData>
  <mergeCells count="144"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8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2012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1032000</v>
      </c>
      <c r="C15" s="2"/>
      <c r="D15" s="2">
        <v>637500</v>
      </c>
      <c r="E15" s="2"/>
      <c r="F15" s="2"/>
      <c r="G15" s="2"/>
      <c r="H15" s="2">
        <v>7967999.9999999991</v>
      </c>
      <c r="I15" s="2"/>
      <c r="J15" s="2">
        <v>0</v>
      </c>
      <c r="K15" s="2"/>
      <c r="L15" s="1">
        <f>B15+D15+F15+H15+J15</f>
        <v>9637500</v>
      </c>
      <c r="M15" s="13">
        <f>C15+E15+G15+I15+K15</f>
        <v>0</v>
      </c>
      <c r="N15" s="14">
        <f>L15+M15</f>
        <v>9637500</v>
      </c>
      <c r="P15" s="3" t="s">
        <v>12</v>
      </c>
      <c r="Q15" s="2">
        <v>160</v>
      </c>
      <c r="R15" s="2">
        <v>0</v>
      </c>
      <c r="S15" s="2">
        <v>85</v>
      </c>
      <c r="T15" s="2">
        <v>0</v>
      </c>
      <c r="U15" s="2">
        <v>0</v>
      </c>
      <c r="V15" s="2">
        <v>0</v>
      </c>
      <c r="W15" s="2">
        <v>1215</v>
      </c>
      <c r="X15" s="2">
        <v>0</v>
      </c>
      <c r="Y15" s="2">
        <v>85</v>
      </c>
      <c r="Z15" s="2">
        <v>0</v>
      </c>
      <c r="AA15" s="1">
        <f>Q15+S15+U15+W15+Y15</f>
        <v>1545</v>
      </c>
      <c r="AB15" s="13">
        <f>R15+T15+V15+X15+Z15</f>
        <v>0</v>
      </c>
      <c r="AC15" s="14">
        <f>AA15+AB15</f>
        <v>1545</v>
      </c>
      <c r="AE15" s="3" t="s">
        <v>12</v>
      </c>
      <c r="AF15" s="2">
        <f>IFERROR(B15/Q15, "N.A.")</f>
        <v>6450</v>
      </c>
      <c r="AG15" s="2" t="str">
        <f t="shared" ref="AG15:AR19" si="0">IFERROR(C15/R15, "N.A.")</f>
        <v>N.A.</v>
      </c>
      <c r="AH15" s="2">
        <f t="shared" si="0"/>
        <v>7500</v>
      </c>
      <c r="AI15" s="2" t="str">
        <f t="shared" si="0"/>
        <v>N.A.</v>
      </c>
      <c r="AJ15" s="2" t="str">
        <f t="shared" si="0"/>
        <v>N.A.</v>
      </c>
      <c r="AK15" s="2" t="str">
        <f t="shared" si="0"/>
        <v>N.A.</v>
      </c>
      <c r="AL15" s="2">
        <f t="shared" si="0"/>
        <v>6558.024691358024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6237.8640776699031</v>
      </c>
      <c r="AQ15" s="13" t="str">
        <f t="shared" si="0"/>
        <v>N.A.</v>
      </c>
      <c r="AR15" s="14">
        <f t="shared" si="0"/>
        <v>6237.8640776699031</v>
      </c>
    </row>
    <row r="16" spans="1:44" ht="15" customHeight="1" thickBot="1" x14ac:dyDescent="0.3">
      <c r="A16" s="3" t="s">
        <v>13</v>
      </c>
      <c r="B16" s="2">
        <v>804100</v>
      </c>
      <c r="C16" s="2">
        <v>475150</v>
      </c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804100</v>
      </c>
      <c r="M16" s="13">
        <f t="shared" si="1"/>
        <v>475150</v>
      </c>
      <c r="N16" s="14">
        <f t="shared" ref="N16:N18" si="2">L16+M16</f>
        <v>1279250</v>
      </c>
      <c r="P16" s="3" t="s">
        <v>13</v>
      </c>
      <c r="Q16" s="2">
        <v>170</v>
      </c>
      <c r="R16" s="2">
        <v>85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170</v>
      </c>
      <c r="AB16" s="13">
        <f t="shared" si="3"/>
        <v>85</v>
      </c>
      <c r="AC16" s="14">
        <f t="shared" ref="AC16:AC18" si="4">AA16+AB16</f>
        <v>255</v>
      </c>
      <c r="AE16" s="3" t="s">
        <v>13</v>
      </c>
      <c r="AF16" s="2">
        <f t="shared" ref="AF16:AF19" si="5">IFERROR(B16/Q16, "N.A.")</f>
        <v>4730</v>
      </c>
      <c r="AG16" s="2">
        <f t="shared" si="0"/>
        <v>5590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4730</v>
      </c>
      <c r="AQ16" s="13">
        <f t="shared" si="0"/>
        <v>5590</v>
      </c>
      <c r="AR16" s="14">
        <f t="shared" si="0"/>
        <v>5016.666666666667</v>
      </c>
    </row>
    <row r="17" spans="1:44" ht="15" customHeight="1" thickBot="1" x14ac:dyDescent="0.3">
      <c r="A17" s="3" t="s">
        <v>14</v>
      </c>
      <c r="B17" s="2">
        <v>7417425</v>
      </c>
      <c r="C17" s="2">
        <v>17544750.000000004</v>
      </c>
      <c r="D17" s="2"/>
      <c r="E17" s="2"/>
      <c r="F17" s="2"/>
      <c r="G17" s="2">
        <v>8580000</v>
      </c>
      <c r="H17" s="2"/>
      <c r="I17" s="2">
        <v>6686000</v>
      </c>
      <c r="J17" s="2">
        <v>0</v>
      </c>
      <c r="K17" s="2"/>
      <c r="L17" s="1">
        <f t="shared" si="1"/>
        <v>7417425</v>
      </c>
      <c r="M17" s="13">
        <f t="shared" si="1"/>
        <v>32810750.000000004</v>
      </c>
      <c r="N17" s="14">
        <f t="shared" si="2"/>
        <v>40228175</v>
      </c>
      <c r="P17" s="3" t="s">
        <v>14</v>
      </c>
      <c r="Q17" s="2">
        <v>1000</v>
      </c>
      <c r="R17" s="2">
        <v>2761</v>
      </c>
      <c r="S17" s="2">
        <v>0</v>
      </c>
      <c r="T17" s="2">
        <v>0</v>
      </c>
      <c r="U17" s="2">
        <v>0</v>
      </c>
      <c r="V17" s="2">
        <v>623</v>
      </c>
      <c r="W17" s="2">
        <v>0</v>
      </c>
      <c r="X17" s="2">
        <v>895</v>
      </c>
      <c r="Y17" s="2">
        <v>283</v>
      </c>
      <c r="Z17" s="2">
        <v>0</v>
      </c>
      <c r="AA17" s="1">
        <f t="shared" si="3"/>
        <v>1283</v>
      </c>
      <c r="AB17" s="13">
        <f t="shared" si="3"/>
        <v>4279</v>
      </c>
      <c r="AC17" s="14">
        <f t="shared" si="4"/>
        <v>5562</v>
      </c>
      <c r="AE17" s="3" t="s">
        <v>14</v>
      </c>
      <c r="AF17" s="2">
        <f t="shared" si="5"/>
        <v>7417.4250000000002</v>
      </c>
      <c r="AG17" s="2">
        <f t="shared" si="0"/>
        <v>6354.4911264034781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>
        <f t="shared" si="0"/>
        <v>13772.070626003211</v>
      </c>
      <c r="AL17" s="2" t="str">
        <f t="shared" si="0"/>
        <v>N.A.</v>
      </c>
      <c r="AM17" s="2">
        <f t="shared" si="0"/>
        <v>7470.3910614525139</v>
      </c>
      <c r="AN17" s="2">
        <f t="shared" si="0"/>
        <v>0</v>
      </c>
      <c r="AO17" s="2" t="str">
        <f t="shared" si="0"/>
        <v>N.A.</v>
      </c>
      <c r="AP17" s="15">
        <f t="shared" si="0"/>
        <v>5781.3133281371784</v>
      </c>
      <c r="AQ17" s="13">
        <f t="shared" si="0"/>
        <v>7667.854638934331</v>
      </c>
      <c r="AR17" s="14">
        <f t="shared" si="0"/>
        <v>7232.6815893563462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>
        <v>0</v>
      </c>
      <c r="H18" s="2">
        <v>0</v>
      </c>
      <c r="I18" s="2"/>
      <c r="J18" s="2">
        <v>0</v>
      </c>
      <c r="K18" s="2"/>
      <c r="L18" s="1">
        <f t="shared" si="1"/>
        <v>0</v>
      </c>
      <c r="M18" s="13">
        <f t="shared" si="1"/>
        <v>0</v>
      </c>
      <c r="N18" s="14">
        <f t="shared" si="2"/>
        <v>0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160</v>
      </c>
      <c r="W18" s="2">
        <v>85</v>
      </c>
      <c r="X18" s="2">
        <v>0</v>
      </c>
      <c r="Y18" s="2">
        <v>160</v>
      </c>
      <c r="Z18" s="2">
        <v>0</v>
      </c>
      <c r="AA18" s="1">
        <f t="shared" si="3"/>
        <v>245</v>
      </c>
      <c r="AB18" s="13">
        <f t="shared" si="3"/>
        <v>160</v>
      </c>
      <c r="AC18" s="17">
        <f t="shared" si="4"/>
        <v>405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>
        <f t="shared" si="0"/>
        <v>0</v>
      </c>
      <c r="AL18" s="2">
        <f t="shared" si="0"/>
        <v>0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0</v>
      </c>
      <c r="AQ18" s="13">
        <f t="shared" si="0"/>
        <v>0</v>
      </c>
      <c r="AR18" s="14">
        <f t="shared" si="0"/>
        <v>0</v>
      </c>
    </row>
    <row r="19" spans="1:44" ht="15" customHeight="1" thickBot="1" x14ac:dyDescent="0.3">
      <c r="A19" s="4" t="s">
        <v>16</v>
      </c>
      <c r="B19" s="2">
        <v>9253525</v>
      </c>
      <c r="C19" s="2">
        <v>18019900.000000004</v>
      </c>
      <c r="D19" s="2">
        <v>637500</v>
      </c>
      <c r="E19" s="2"/>
      <c r="F19" s="2"/>
      <c r="G19" s="2">
        <v>8580000</v>
      </c>
      <c r="H19" s="2">
        <v>7967999.9999999991</v>
      </c>
      <c r="I19" s="2">
        <v>6686000</v>
      </c>
      <c r="J19" s="2">
        <v>0</v>
      </c>
      <c r="K19" s="2"/>
      <c r="L19" s="1">
        <f t="shared" ref="L19" si="6">B19+D19+F19+H19+J19</f>
        <v>17859025</v>
      </c>
      <c r="M19" s="13">
        <f t="shared" ref="M19" si="7">C19+E19+G19+I19+K19</f>
        <v>33285900.000000004</v>
      </c>
      <c r="N19" s="17">
        <f t="shared" ref="N19" si="8">L19+M19</f>
        <v>51144925</v>
      </c>
      <c r="P19" s="4" t="s">
        <v>16</v>
      </c>
      <c r="Q19" s="2">
        <v>1330</v>
      </c>
      <c r="R19" s="2">
        <v>2846</v>
      </c>
      <c r="S19" s="2">
        <v>85</v>
      </c>
      <c r="T19" s="2">
        <v>0</v>
      </c>
      <c r="U19" s="2">
        <v>0</v>
      </c>
      <c r="V19" s="2">
        <v>783</v>
      </c>
      <c r="W19" s="2">
        <v>1300</v>
      </c>
      <c r="X19" s="2">
        <v>895</v>
      </c>
      <c r="Y19" s="2">
        <v>528</v>
      </c>
      <c r="Z19" s="2">
        <v>0</v>
      </c>
      <c r="AA19" s="1">
        <f t="shared" ref="AA19" si="9">Q19+S19+U19+W19+Y19</f>
        <v>3243</v>
      </c>
      <c r="AB19" s="13">
        <f t="shared" ref="AB19" si="10">R19+T19+V19+X19+Z19</f>
        <v>4524</v>
      </c>
      <c r="AC19" s="14">
        <f t="shared" ref="AC19" si="11">AA19+AB19</f>
        <v>7767</v>
      </c>
      <c r="AE19" s="4" t="s">
        <v>16</v>
      </c>
      <c r="AF19" s="2">
        <f t="shared" si="5"/>
        <v>6957.5375939849628</v>
      </c>
      <c r="AG19" s="2">
        <f t="shared" si="0"/>
        <v>6331.6584680253</v>
      </c>
      <c r="AH19" s="2">
        <f t="shared" si="0"/>
        <v>7500</v>
      </c>
      <c r="AI19" s="2" t="str">
        <f t="shared" si="0"/>
        <v>N.A.</v>
      </c>
      <c r="AJ19" s="2" t="str">
        <f t="shared" si="0"/>
        <v>N.A.</v>
      </c>
      <c r="AK19" s="2">
        <f t="shared" si="0"/>
        <v>10957.854406130267</v>
      </c>
      <c r="AL19" s="2">
        <f t="shared" si="0"/>
        <v>6129.2307692307686</v>
      </c>
      <c r="AM19" s="2">
        <f t="shared" si="0"/>
        <v>7470.3910614525139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5506.9457292630277</v>
      </c>
      <c r="AQ19" s="13">
        <f t="shared" ref="AQ19" si="13">IFERROR(M19/AB19, "N.A.")</f>
        <v>7357.6259946949613</v>
      </c>
      <c r="AR19" s="14">
        <f t="shared" ref="AR19" si="14">IFERROR(N19/AC19, "N.A.")</f>
        <v>6584.900862623922</v>
      </c>
    </row>
    <row r="20" spans="1:44" ht="15" customHeight="1" thickBot="1" x14ac:dyDescent="0.3">
      <c r="A20" s="5" t="s">
        <v>0</v>
      </c>
      <c r="B20" s="24">
        <f>B19+C19</f>
        <v>27273425.000000004</v>
      </c>
      <c r="C20" s="26"/>
      <c r="D20" s="24">
        <f>D19+E19</f>
        <v>637500</v>
      </c>
      <c r="E20" s="26"/>
      <c r="F20" s="24">
        <f>F19+G19</f>
        <v>8580000</v>
      </c>
      <c r="G20" s="26"/>
      <c r="H20" s="24">
        <f>H19+I19</f>
        <v>14654000</v>
      </c>
      <c r="I20" s="26"/>
      <c r="J20" s="24">
        <f>J19+K19</f>
        <v>0</v>
      </c>
      <c r="K20" s="26"/>
      <c r="L20" s="24">
        <f>L19+M19</f>
        <v>51144925</v>
      </c>
      <c r="M20" s="25"/>
      <c r="N20" s="18">
        <f>B20+D20+F20+H20+J20</f>
        <v>51144925</v>
      </c>
      <c r="P20" s="5" t="s">
        <v>0</v>
      </c>
      <c r="Q20" s="24">
        <f>Q19+R19</f>
        <v>4176</v>
      </c>
      <c r="R20" s="26"/>
      <c r="S20" s="24">
        <f>S19+T19</f>
        <v>85</v>
      </c>
      <c r="T20" s="26"/>
      <c r="U20" s="24">
        <f>U19+V19</f>
        <v>783</v>
      </c>
      <c r="V20" s="26"/>
      <c r="W20" s="24">
        <f>W19+X19</f>
        <v>2195</v>
      </c>
      <c r="X20" s="26"/>
      <c r="Y20" s="24">
        <f>Y19+Z19</f>
        <v>528</v>
      </c>
      <c r="Z20" s="26"/>
      <c r="AA20" s="24">
        <f>AA19+AB19</f>
        <v>7767</v>
      </c>
      <c r="AB20" s="26"/>
      <c r="AC20" s="19">
        <f>Q20+S20+U20+W20+Y20</f>
        <v>7767</v>
      </c>
      <c r="AE20" s="5" t="s">
        <v>0</v>
      </c>
      <c r="AF20" s="27">
        <f>IFERROR(B20/Q20,"N.A.")</f>
        <v>6530.9925766283532</v>
      </c>
      <c r="AG20" s="28"/>
      <c r="AH20" s="27">
        <f>IFERROR(D20/S20,"N.A.")</f>
        <v>7500</v>
      </c>
      <c r="AI20" s="28"/>
      <c r="AJ20" s="27">
        <f>IFERROR(F20/U20,"N.A.")</f>
        <v>10957.854406130267</v>
      </c>
      <c r="AK20" s="28"/>
      <c r="AL20" s="27">
        <f>IFERROR(H20/W20,"N.A.")</f>
        <v>6676.0820045558085</v>
      </c>
      <c r="AM20" s="28"/>
      <c r="AN20" s="27">
        <f>IFERROR(J20/Y20,"N.A.")</f>
        <v>0</v>
      </c>
      <c r="AO20" s="28"/>
      <c r="AP20" s="27">
        <f>IFERROR(L20/AA20,"N.A.")</f>
        <v>6584.900862623922</v>
      </c>
      <c r="AQ20" s="28"/>
      <c r="AR20" s="16">
        <f>IFERROR(N20/AC20, "N.A.")</f>
        <v>6584.900862623922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1032000</v>
      </c>
      <c r="C27" s="2"/>
      <c r="D27" s="2">
        <v>637500</v>
      </c>
      <c r="E27" s="2"/>
      <c r="F27" s="2"/>
      <c r="G27" s="2"/>
      <c r="H27" s="2">
        <v>4127999.9999999995</v>
      </c>
      <c r="I27" s="2"/>
      <c r="J27" s="2"/>
      <c r="K27" s="2"/>
      <c r="L27" s="1">
        <f>B27+D27+F27+H27+J27</f>
        <v>5797500</v>
      </c>
      <c r="M27" s="13">
        <f>C27+E27+G27+I27+K27</f>
        <v>0</v>
      </c>
      <c r="N27" s="14">
        <f>L27+M27</f>
        <v>5797500</v>
      </c>
      <c r="P27" s="3" t="s">
        <v>12</v>
      </c>
      <c r="Q27" s="2">
        <v>160</v>
      </c>
      <c r="R27" s="2">
        <v>0</v>
      </c>
      <c r="S27" s="2">
        <v>85</v>
      </c>
      <c r="T27" s="2">
        <v>0</v>
      </c>
      <c r="U27" s="2">
        <v>0</v>
      </c>
      <c r="V27" s="2">
        <v>0</v>
      </c>
      <c r="W27" s="2">
        <v>810</v>
      </c>
      <c r="X27" s="2">
        <v>0</v>
      </c>
      <c r="Y27" s="2">
        <v>0</v>
      </c>
      <c r="Z27" s="2">
        <v>0</v>
      </c>
      <c r="AA27" s="1">
        <f>Q27+S27+U27+W27+Y27</f>
        <v>1055</v>
      </c>
      <c r="AB27" s="13">
        <f>R27+T27+V27+X27+Z27</f>
        <v>0</v>
      </c>
      <c r="AC27" s="14">
        <f>AA27+AB27</f>
        <v>1055</v>
      </c>
      <c r="AE27" s="3" t="s">
        <v>12</v>
      </c>
      <c r="AF27" s="2">
        <f>IFERROR(B27/Q27, "N.A.")</f>
        <v>6450</v>
      </c>
      <c r="AG27" s="2" t="str">
        <f t="shared" ref="AG27:AR31" si="15">IFERROR(C27/R27, "N.A.")</f>
        <v>N.A.</v>
      </c>
      <c r="AH27" s="2">
        <f t="shared" si="15"/>
        <v>7500</v>
      </c>
      <c r="AI27" s="2" t="str">
        <f t="shared" si="15"/>
        <v>N.A.</v>
      </c>
      <c r="AJ27" s="2" t="str">
        <f t="shared" si="15"/>
        <v>N.A.</v>
      </c>
      <c r="AK27" s="2" t="str">
        <f t="shared" si="15"/>
        <v>N.A.</v>
      </c>
      <c r="AL27" s="2">
        <f t="shared" si="15"/>
        <v>5096.2962962962956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5495.2606635071088</v>
      </c>
      <c r="AQ27" s="13" t="str">
        <f t="shared" si="15"/>
        <v>N.A.</v>
      </c>
      <c r="AR27" s="14">
        <f t="shared" si="15"/>
        <v>5495.2606635071088</v>
      </c>
    </row>
    <row r="28" spans="1:44" ht="15" customHeight="1" thickBot="1" x14ac:dyDescent="0.3">
      <c r="A28" s="3" t="s">
        <v>13</v>
      </c>
      <c r="B28" s="2">
        <v>804100</v>
      </c>
      <c r="C28" s="2">
        <v>475150</v>
      </c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804100</v>
      </c>
      <c r="M28" s="13">
        <f t="shared" si="16"/>
        <v>475150</v>
      </c>
      <c r="N28" s="14">
        <f t="shared" ref="N28:N30" si="17">L28+M28</f>
        <v>1279250</v>
      </c>
      <c r="P28" s="3" t="s">
        <v>13</v>
      </c>
      <c r="Q28" s="2">
        <v>170</v>
      </c>
      <c r="R28" s="2">
        <v>85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170</v>
      </c>
      <c r="AB28" s="13">
        <f t="shared" si="18"/>
        <v>85</v>
      </c>
      <c r="AC28" s="14">
        <f t="shared" ref="AC28:AC30" si="19">AA28+AB28</f>
        <v>255</v>
      </c>
      <c r="AE28" s="3" t="s">
        <v>13</v>
      </c>
      <c r="AF28" s="2">
        <f t="shared" ref="AF28:AF31" si="20">IFERROR(B28/Q28, "N.A.")</f>
        <v>4730</v>
      </c>
      <c r="AG28" s="2">
        <f t="shared" si="15"/>
        <v>5590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4730</v>
      </c>
      <c r="AQ28" s="13">
        <f t="shared" si="15"/>
        <v>5590</v>
      </c>
      <c r="AR28" s="14">
        <f t="shared" si="15"/>
        <v>5016.666666666667</v>
      </c>
    </row>
    <row r="29" spans="1:44" ht="15" customHeight="1" thickBot="1" x14ac:dyDescent="0.3">
      <c r="A29" s="3" t="s">
        <v>14</v>
      </c>
      <c r="B29" s="2">
        <v>5283350</v>
      </c>
      <c r="C29" s="2">
        <v>7177550.0000000019</v>
      </c>
      <c r="D29" s="2"/>
      <c r="E29" s="2"/>
      <c r="F29" s="2"/>
      <c r="G29" s="2">
        <v>850000.00000000012</v>
      </c>
      <c r="H29" s="2"/>
      <c r="I29" s="2">
        <v>3990000</v>
      </c>
      <c r="J29" s="2">
        <v>0</v>
      </c>
      <c r="K29" s="2"/>
      <c r="L29" s="1">
        <f t="shared" si="16"/>
        <v>5283350</v>
      </c>
      <c r="M29" s="13">
        <f t="shared" si="16"/>
        <v>12017550.000000002</v>
      </c>
      <c r="N29" s="14">
        <f t="shared" si="17"/>
        <v>17300900</v>
      </c>
      <c r="P29" s="3" t="s">
        <v>14</v>
      </c>
      <c r="Q29" s="2">
        <v>585</v>
      </c>
      <c r="R29" s="2">
        <v>1518</v>
      </c>
      <c r="S29" s="2">
        <v>0</v>
      </c>
      <c r="T29" s="2">
        <v>0</v>
      </c>
      <c r="U29" s="2">
        <v>0</v>
      </c>
      <c r="V29" s="2">
        <v>208</v>
      </c>
      <c r="W29" s="2">
        <v>0</v>
      </c>
      <c r="X29" s="2">
        <v>405</v>
      </c>
      <c r="Y29" s="2">
        <v>123</v>
      </c>
      <c r="Z29" s="2">
        <v>0</v>
      </c>
      <c r="AA29" s="1">
        <f t="shared" si="18"/>
        <v>708</v>
      </c>
      <c r="AB29" s="13">
        <f t="shared" si="18"/>
        <v>2131</v>
      </c>
      <c r="AC29" s="14">
        <f t="shared" si="19"/>
        <v>2839</v>
      </c>
      <c r="AE29" s="3" t="s">
        <v>14</v>
      </c>
      <c r="AF29" s="2">
        <f t="shared" si="20"/>
        <v>9031.3675213675215</v>
      </c>
      <c r="AG29" s="2">
        <f t="shared" si="15"/>
        <v>4728.2938076416349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>
        <f t="shared" si="15"/>
        <v>4086.5384615384619</v>
      </c>
      <c r="AL29" s="2" t="str">
        <f t="shared" si="15"/>
        <v>N.A.</v>
      </c>
      <c r="AM29" s="2">
        <f t="shared" si="15"/>
        <v>9851.8518518518522</v>
      </c>
      <c r="AN29" s="2">
        <f t="shared" si="15"/>
        <v>0</v>
      </c>
      <c r="AO29" s="2" t="str">
        <f t="shared" si="15"/>
        <v>N.A.</v>
      </c>
      <c r="AP29" s="15">
        <f t="shared" si="15"/>
        <v>7462.3587570621467</v>
      </c>
      <c r="AQ29" s="13">
        <f t="shared" si="15"/>
        <v>5639.3946503988745</v>
      </c>
      <c r="AR29" s="14">
        <f t="shared" si="15"/>
        <v>6094.0119760479038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>
        <v>0</v>
      </c>
      <c r="H30" s="2">
        <v>0</v>
      </c>
      <c r="I30" s="2"/>
      <c r="J30" s="2">
        <v>0</v>
      </c>
      <c r="K30" s="2"/>
      <c r="L30" s="1">
        <f t="shared" si="16"/>
        <v>0</v>
      </c>
      <c r="M30" s="13">
        <f t="shared" si="16"/>
        <v>0</v>
      </c>
      <c r="N30" s="14">
        <f t="shared" si="17"/>
        <v>0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160</v>
      </c>
      <c r="W30" s="2">
        <v>85</v>
      </c>
      <c r="X30" s="2">
        <v>0</v>
      </c>
      <c r="Y30" s="2">
        <v>160</v>
      </c>
      <c r="Z30" s="2">
        <v>0</v>
      </c>
      <c r="AA30" s="1">
        <f t="shared" si="18"/>
        <v>245</v>
      </c>
      <c r="AB30" s="13">
        <f t="shared" si="18"/>
        <v>160</v>
      </c>
      <c r="AC30" s="17">
        <f t="shared" si="19"/>
        <v>405</v>
      </c>
      <c r="AE30" s="3" t="s">
        <v>15</v>
      </c>
      <c r="AF30" s="2" t="str">
        <f t="shared" si="20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>
        <f t="shared" si="15"/>
        <v>0</v>
      </c>
      <c r="AL30" s="2">
        <f t="shared" si="15"/>
        <v>0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0</v>
      </c>
      <c r="AQ30" s="13">
        <f t="shared" si="15"/>
        <v>0</v>
      </c>
      <c r="AR30" s="14">
        <f t="shared" si="15"/>
        <v>0</v>
      </c>
    </row>
    <row r="31" spans="1:44" ht="15" customHeight="1" thickBot="1" x14ac:dyDescent="0.3">
      <c r="A31" s="4" t="s">
        <v>16</v>
      </c>
      <c r="B31" s="2">
        <v>7119450.0000000009</v>
      </c>
      <c r="C31" s="2">
        <v>7652700.0000000019</v>
      </c>
      <c r="D31" s="2">
        <v>637500</v>
      </c>
      <c r="E31" s="2"/>
      <c r="F31" s="2"/>
      <c r="G31" s="2">
        <v>850000.00000000012</v>
      </c>
      <c r="H31" s="2">
        <v>4127999.9999999995</v>
      </c>
      <c r="I31" s="2">
        <v>3990000</v>
      </c>
      <c r="J31" s="2">
        <v>0</v>
      </c>
      <c r="K31" s="2"/>
      <c r="L31" s="1">
        <f t="shared" ref="L31" si="21">B31+D31+F31+H31+J31</f>
        <v>11884950</v>
      </c>
      <c r="M31" s="13">
        <f t="shared" ref="M31" si="22">C31+E31+G31+I31+K31</f>
        <v>12492700.000000002</v>
      </c>
      <c r="N31" s="17">
        <f t="shared" ref="N31" si="23">L31+M31</f>
        <v>24377650</v>
      </c>
      <c r="P31" s="4" t="s">
        <v>16</v>
      </c>
      <c r="Q31" s="2">
        <v>915</v>
      </c>
      <c r="R31" s="2">
        <v>1603</v>
      </c>
      <c r="S31" s="2">
        <v>85</v>
      </c>
      <c r="T31" s="2">
        <v>0</v>
      </c>
      <c r="U31" s="2">
        <v>0</v>
      </c>
      <c r="V31" s="2">
        <v>368</v>
      </c>
      <c r="W31" s="2">
        <v>895</v>
      </c>
      <c r="X31" s="2">
        <v>405</v>
      </c>
      <c r="Y31" s="2">
        <v>283</v>
      </c>
      <c r="Z31" s="2">
        <v>0</v>
      </c>
      <c r="AA31" s="1">
        <f t="shared" ref="AA31" si="24">Q31+S31+U31+W31+Y31</f>
        <v>2178</v>
      </c>
      <c r="AB31" s="13">
        <f t="shared" ref="AB31" si="25">R31+T31+V31+X31+Z31</f>
        <v>2376</v>
      </c>
      <c r="AC31" s="14">
        <f t="shared" ref="AC31" si="26">AA31+AB31</f>
        <v>4554</v>
      </c>
      <c r="AE31" s="4" t="s">
        <v>16</v>
      </c>
      <c r="AF31" s="2">
        <f t="shared" si="20"/>
        <v>7780.8196721311488</v>
      </c>
      <c r="AG31" s="2">
        <f t="shared" si="15"/>
        <v>4773.986275733002</v>
      </c>
      <c r="AH31" s="2">
        <f t="shared" si="15"/>
        <v>7500</v>
      </c>
      <c r="AI31" s="2" t="str">
        <f t="shared" si="15"/>
        <v>N.A.</v>
      </c>
      <c r="AJ31" s="2" t="str">
        <f t="shared" si="15"/>
        <v>N.A.</v>
      </c>
      <c r="AK31" s="2">
        <f t="shared" si="15"/>
        <v>2309.7826086956525</v>
      </c>
      <c r="AL31" s="2">
        <f t="shared" si="15"/>
        <v>4612.2905027932957</v>
      </c>
      <c r="AM31" s="2">
        <f t="shared" si="15"/>
        <v>9851.8518518518522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5456.818181818182</v>
      </c>
      <c r="AQ31" s="13">
        <f t="shared" ref="AQ31" si="28">IFERROR(M31/AB31, "N.A.")</f>
        <v>5257.8703703703713</v>
      </c>
      <c r="AR31" s="14">
        <f t="shared" ref="AR31" si="29">IFERROR(N31/AC31, "N.A.")</f>
        <v>5353.0193236714977</v>
      </c>
    </row>
    <row r="32" spans="1:44" ht="15" customHeight="1" thickBot="1" x14ac:dyDescent="0.3">
      <c r="A32" s="5" t="s">
        <v>0</v>
      </c>
      <c r="B32" s="24">
        <f>B31+C31</f>
        <v>14772150.000000004</v>
      </c>
      <c r="C32" s="26"/>
      <c r="D32" s="24">
        <f>D31+E31</f>
        <v>637500</v>
      </c>
      <c r="E32" s="26"/>
      <c r="F32" s="24">
        <f>F31+G31</f>
        <v>850000.00000000012</v>
      </c>
      <c r="G32" s="26"/>
      <c r="H32" s="24">
        <f>H31+I31</f>
        <v>8118000</v>
      </c>
      <c r="I32" s="26"/>
      <c r="J32" s="24">
        <f>J31+K31</f>
        <v>0</v>
      </c>
      <c r="K32" s="26"/>
      <c r="L32" s="24">
        <f>L31+M31</f>
        <v>24377650</v>
      </c>
      <c r="M32" s="25"/>
      <c r="N32" s="18">
        <f>B32+D32+F32+H32+J32</f>
        <v>24377650.000000004</v>
      </c>
      <c r="P32" s="5" t="s">
        <v>0</v>
      </c>
      <c r="Q32" s="24">
        <f>Q31+R31</f>
        <v>2518</v>
      </c>
      <c r="R32" s="26"/>
      <c r="S32" s="24">
        <f>S31+T31</f>
        <v>85</v>
      </c>
      <c r="T32" s="26"/>
      <c r="U32" s="24">
        <f>U31+V31</f>
        <v>368</v>
      </c>
      <c r="V32" s="26"/>
      <c r="W32" s="24">
        <f>W31+X31</f>
        <v>1300</v>
      </c>
      <c r="X32" s="26"/>
      <c r="Y32" s="24">
        <f>Y31+Z31</f>
        <v>283</v>
      </c>
      <c r="Z32" s="26"/>
      <c r="AA32" s="24">
        <f>AA31+AB31</f>
        <v>4554</v>
      </c>
      <c r="AB32" s="26"/>
      <c r="AC32" s="19">
        <f>Q32+S32+U32+W32+Y32</f>
        <v>4554</v>
      </c>
      <c r="AE32" s="5" t="s">
        <v>0</v>
      </c>
      <c r="AF32" s="27">
        <f>IFERROR(B32/Q32,"N.A.")</f>
        <v>5866.6203335980954</v>
      </c>
      <c r="AG32" s="28"/>
      <c r="AH32" s="27">
        <f>IFERROR(D32/S32,"N.A.")</f>
        <v>7500</v>
      </c>
      <c r="AI32" s="28"/>
      <c r="AJ32" s="27">
        <f>IFERROR(F32/U32,"N.A.")</f>
        <v>2309.7826086956525</v>
      </c>
      <c r="AK32" s="28"/>
      <c r="AL32" s="27">
        <f>IFERROR(H32/W32,"N.A.")</f>
        <v>6244.6153846153848</v>
      </c>
      <c r="AM32" s="28"/>
      <c r="AN32" s="27">
        <f>IFERROR(J32/Y32,"N.A.")</f>
        <v>0</v>
      </c>
      <c r="AO32" s="28"/>
      <c r="AP32" s="27">
        <f>IFERROR(L32/AA32,"N.A.")</f>
        <v>5353.0193236714977</v>
      </c>
      <c r="AQ32" s="28"/>
      <c r="AR32" s="16">
        <f>IFERROR(N32/AC32, "N.A.")</f>
        <v>5353.0193236714986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>
        <v>3840000</v>
      </c>
      <c r="I39" s="2"/>
      <c r="J39" s="2">
        <v>0</v>
      </c>
      <c r="K39" s="2"/>
      <c r="L39" s="1">
        <f>B39+D39+F39+H39+J39</f>
        <v>3840000</v>
      </c>
      <c r="M39" s="13">
        <f>C39+E39+G39+I39+K39</f>
        <v>0</v>
      </c>
      <c r="N39" s="14">
        <f>L39+M39</f>
        <v>3840000</v>
      </c>
      <c r="P39" s="3" t="s">
        <v>12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405</v>
      </c>
      <c r="X39" s="2">
        <v>0</v>
      </c>
      <c r="Y39" s="2">
        <v>85</v>
      </c>
      <c r="Z39" s="2">
        <v>0</v>
      </c>
      <c r="AA39" s="1">
        <f>Q39+S39+U39+W39+Y39</f>
        <v>490</v>
      </c>
      <c r="AB39" s="13">
        <f>R39+T39+V39+X39+Z39</f>
        <v>0</v>
      </c>
      <c r="AC39" s="14">
        <f>AA39+AB39</f>
        <v>490</v>
      </c>
      <c r="AE39" s="3" t="s">
        <v>12</v>
      </c>
      <c r="AF39" s="2" t="str">
        <f>IFERROR(B39/Q39, "N.A.")</f>
        <v>N.A.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9481.4814814814818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7836.7346938775509</v>
      </c>
      <c r="AQ39" s="13" t="str">
        <f t="shared" si="30"/>
        <v>N.A.</v>
      </c>
      <c r="AR39" s="14">
        <f t="shared" si="30"/>
        <v>7836.7346938775509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0</v>
      </c>
      <c r="M40" s="13">
        <f t="shared" si="31"/>
        <v>0</v>
      </c>
      <c r="N40" s="14">
        <f t="shared" ref="N40:N42" si="32">L40+M40</f>
        <v>0</v>
      </c>
      <c r="P40" s="3" t="s">
        <v>13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0</v>
      </c>
      <c r="AB40" s="13">
        <f t="shared" si="33"/>
        <v>0</v>
      </c>
      <c r="AC40" s="14">
        <f t="shared" ref="AC40:AC42" si="34">AA40+AB40</f>
        <v>0</v>
      </c>
      <c r="AE40" s="3" t="s">
        <v>13</v>
      </c>
      <c r="AF40" s="2" t="str">
        <f t="shared" ref="AF40:AF43" si="35">IFERROR(B40/Q40, "N.A.")</f>
        <v>N.A.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 t="str">
        <f t="shared" si="30"/>
        <v>N.A.</v>
      </c>
      <c r="AQ40" s="13" t="str">
        <f t="shared" si="30"/>
        <v>N.A.</v>
      </c>
      <c r="AR40" s="14" t="str">
        <f t="shared" si="30"/>
        <v>N.A.</v>
      </c>
    </row>
    <row r="41" spans="1:44" ht="15" customHeight="1" thickBot="1" x14ac:dyDescent="0.3">
      <c r="A41" s="3" t="s">
        <v>14</v>
      </c>
      <c r="B41" s="2">
        <v>2134075.0000000005</v>
      </c>
      <c r="C41" s="2">
        <v>10367200</v>
      </c>
      <c r="D41" s="2"/>
      <c r="E41" s="2"/>
      <c r="F41" s="2"/>
      <c r="G41" s="2">
        <v>7729999.9999999991</v>
      </c>
      <c r="H41" s="2"/>
      <c r="I41" s="2">
        <v>2696000</v>
      </c>
      <c r="J41" s="2">
        <v>0</v>
      </c>
      <c r="K41" s="2"/>
      <c r="L41" s="1">
        <f t="shared" si="31"/>
        <v>2134075.0000000005</v>
      </c>
      <c r="M41" s="13">
        <f t="shared" si="31"/>
        <v>20793200</v>
      </c>
      <c r="N41" s="14">
        <f t="shared" si="32"/>
        <v>22927275</v>
      </c>
      <c r="P41" s="3" t="s">
        <v>14</v>
      </c>
      <c r="Q41" s="2">
        <v>415</v>
      </c>
      <c r="R41" s="2">
        <v>1243</v>
      </c>
      <c r="S41" s="2">
        <v>0</v>
      </c>
      <c r="T41" s="2">
        <v>0</v>
      </c>
      <c r="U41" s="2">
        <v>0</v>
      </c>
      <c r="V41" s="2">
        <v>415</v>
      </c>
      <c r="W41" s="2">
        <v>0</v>
      </c>
      <c r="X41" s="2">
        <v>490</v>
      </c>
      <c r="Y41" s="2">
        <v>160</v>
      </c>
      <c r="Z41" s="2">
        <v>0</v>
      </c>
      <c r="AA41" s="1">
        <f t="shared" si="33"/>
        <v>575</v>
      </c>
      <c r="AB41" s="13">
        <f t="shared" si="33"/>
        <v>2148</v>
      </c>
      <c r="AC41" s="14">
        <f t="shared" si="34"/>
        <v>2723</v>
      </c>
      <c r="AE41" s="3" t="s">
        <v>14</v>
      </c>
      <c r="AF41" s="2">
        <f t="shared" si="35"/>
        <v>5142.349397590363</v>
      </c>
      <c r="AG41" s="2">
        <f t="shared" si="30"/>
        <v>8340.4666130329842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>
        <f t="shared" si="30"/>
        <v>18626.506024096383</v>
      </c>
      <c r="AL41" s="2" t="str">
        <f t="shared" si="30"/>
        <v>N.A.</v>
      </c>
      <c r="AM41" s="2">
        <f t="shared" si="30"/>
        <v>5502.0408163265311</v>
      </c>
      <c r="AN41" s="2">
        <f t="shared" si="30"/>
        <v>0</v>
      </c>
      <c r="AO41" s="2" t="str">
        <f t="shared" si="30"/>
        <v>N.A.</v>
      </c>
      <c r="AP41" s="15">
        <f t="shared" si="30"/>
        <v>3711.4347826086964</v>
      </c>
      <c r="AQ41" s="13">
        <f t="shared" si="30"/>
        <v>9680.2607076350087</v>
      </c>
      <c r="AR41" s="14">
        <f t="shared" si="30"/>
        <v>8419.8586118251933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2134075.0000000005</v>
      </c>
      <c r="C43" s="2">
        <v>10367200</v>
      </c>
      <c r="D43" s="2"/>
      <c r="E43" s="2"/>
      <c r="F43" s="2"/>
      <c r="G43" s="2">
        <v>7729999.9999999991</v>
      </c>
      <c r="H43" s="2">
        <v>3840000</v>
      </c>
      <c r="I43" s="2">
        <v>2696000</v>
      </c>
      <c r="J43" s="2">
        <v>0</v>
      </c>
      <c r="K43" s="2"/>
      <c r="L43" s="1">
        <f t="shared" ref="L43" si="36">B43+D43+F43+H43+J43</f>
        <v>5974075</v>
      </c>
      <c r="M43" s="13">
        <f t="shared" ref="M43" si="37">C43+E43+G43+I43+K43</f>
        <v>20793200</v>
      </c>
      <c r="N43" s="17">
        <f t="shared" ref="N43" si="38">L43+M43</f>
        <v>26767275</v>
      </c>
      <c r="P43" s="4" t="s">
        <v>16</v>
      </c>
      <c r="Q43" s="2">
        <v>415</v>
      </c>
      <c r="R43" s="2">
        <v>1243</v>
      </c>
      <c r="S43" s="2">
        <v>0</v>
      </c>
      <c r="T43" s="2">
        <v>0</v>
      </c>
      <c r="U43" s="2">
        <v>0</v>
      </c>
      <c r="V43" s="2">
        <v>415</v>
      </c>
      <c r="W43" s="2">
        <v>405</v>
      </c>
      <c r="X43" s="2">
        <v>490</v>
      </c>
      <c r="Y43" s="2">
        <v>245</v>
      </c>
      <c r="Z43" s="2">
        <v>0</v>
      </c>
      <c r="AA43" s="1">
        <f t="shared" ref="AA43" si="39">Q43+S43+U43+W43+Y43</f>
        <v>1065</v>
      </c>
      <c r="AB43" s="13">
        <f t="shared" ref="AB43" si="40">R43+T43+V43+X43+Z43</f>
        <v>2148</v>
      </c>
      <c r="AC43" s="17">
        <f t="shared" ref="AC43" si="41">AA43+AB43</f>
        <v>3213</v>
      </c>
      <c r="AE43" s="4" t="s">
        <v>16</v>
      </c>
      <c r="AF43" s="2">
        <f t="shared" si="35"/>
        <v>5142.349397590363</v>
      </c>
      <c r="AG43" s="2">
        <f t="shared" si="30"/>
        <v>8340.4666130329842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>
        <f t="shared" si="30"/>
        <v>18626.506024096383</v>
      </c>
      <c r="AL43" s="2">
        <f t="shared" si="30"/>
        <v>9481.4814814814818</v>
      </c>
      <c r="AM43" s="2">
        <f t="shared" si="30"/>
        <v>5502.0408163265311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5609.4600938967133</v>
      </c>
      <c r="AQ43" s="13">
        <f t="shared" ref="AQ43" si="43">IFERROR(M43/AB43, "N.A.")</f>
        <v>9680.2607076350087</v>
      </c>
      <c r="AR43" s="14">
        <f t="shared" ref="AR43" si="44">IFERROR(N43/AC43, "N.A.")</f>
        <v>8330.92903828198</v>
      </c>
    </row>
    <row r="44" spans="1:44" ht="15" customHeight="1" thickBot="1" x14ac:dyDescent="0.3">
      <c r="A44" s="5" t="s">
        <v>0</v>
      </c>
      <c r="B44" s="24">
        <f>B43+C43</f>
        <v>12501275</v>
      </c>
      <c r="C44" s="26"/>
      <c r="D44" s="24">
        <f>D43+E43</f>
        <v>0</v>
      </c>
      <c r="E44" s="26"/>
      <c r="F44" s="24">
        <f>F43+G43</f>
        <v>7729999.9999999991</v>
      </c>
      <c r="G44" s="26"/>
      <c r="H44" s="24">
        <f>H43+I43</f>
        <v>6536000</v>
      </c>
      <c r="I44" s="26"/>
      <c r="J44" s="24">
        <f>J43+K43</f>
        <v>0</v>
      </c>
      <c r="K44" s="26"/>
      <c r="L44" s="24">
        <f>L43+M43</f>
        <v>26767275</v>
      </c>
      <c r="M44" s="25"/>
      <c r="N44" s="18">
        <f>B44+D44+F44+H44+J44</f>
        <v>26767275</v>
      </c>
      <c r="P44" s="5" t="s">
        <v>0</v>
      </c>
      <c r="Q44" s="24">
        <f>Q43+R43</f>
        <v>1658</v>
      </c>
      <c r="R44" s="26"/>
      <c r="S44" s="24">
        <f>S43+T43</f>
        <v>0</v>
      </c>
      <c r="T44" s="26"/>
      <c r="U44" s="24">
        <f>U43+V43</f>
        <v>415</v>
      </c>
      <c r="V44" s="26"/>
      <c r="W44" s="24">
        <f>W43+X43</f>
        <v>895</v>
      </c>
      <c r="X44" s="26"/>
      <c r="Y44" s="24">
        <f>Y43+Z43</f>
        <v>245</v>
      </c>
      <c r="Z44" s="26"/>
      <c r="AA44" s="24">
        <f>AA43+AB43</f>
        <v>3213</v>
      </c>
      <c r="AB44" s="25"/>
      <c r="AC44" s="18">
        <f>Q44+S44+U44+W44+Y44</f>
        <v>3213</v>
      </c>
      <c r="AE44" s="5" t="s">
        <v>0</v>
      </c>
      <c r="AF44" s="27">
        <f>IFERROR(B44/Q44,"N.A.")</f>
        <v>7539.9728588661037</v>
      </c>
      <c r="AG44" s="28"/>
      <c r="AH44" s="27" t="str">
        <f>IFERROR(D44/S44,"N.A.")</f>
        <v>N.A.</v>
      </c>
      <c r="AI44" s="28"/>
      <c r="AJ44" s="27">
        <f>IFERROR(F44/U44,"N.A.")</f>
        <v>18626.506024096383</v>
      </c>
      <c r="AK44" s="28"/>
      <c r="AL44" s="27">
        <f>IFERROR(H44/W44,"N.A.")</f>
        <v>7302.7932960893859</v>
      </c>
      <c r="AM44" s="28"/>
      <c r="AN44" s="27">
        <f>IFERROR(J44/Y44,"N.A.")</f>
        <v>0</v>
      </c>
      <c r="AO44" s="28"/>
      <c r="AP44" s="27">
        <f>IFERROR(L44/AA44,"N.A.")</f>
        <v>8330.92903828198</v>
      </c>
      <c r="AQ44" s="28"/>
      <c r="AR44" s="16">
        <f>IFERROR(N44/AC44, "N.A.")</f>
        <v>8330.92903828198</v>
      </c>
    </row>
  </sheetData>
  <mergeCells count="144"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9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2012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1">
        <f>B15+D15+F15+H15+J15</f>
        <v>0</v>
      </c>
      <c r="M15" s="13">
        <f>C15+E15+G15+I15+K15</f>
        <v>0</v>
      </c>
      <c r="N15" s="14">
        <f>L15+M15</f>
        <v>0</v>
      </c>
      <c r="P15" s="3" t="s">
        <v>12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1">
        <f>Q15+S15+U15+W15+Y15</f>
        <v>0</v>
      </c>
      <c r="AB15" s="13">
        <f>R15+T15+V15+X15+Z15</f>
        <v>0</v>
      </c>
      <c r="AC15" s="14">
        <f>AA15+AB15</f>
        <v>0</v>
      </c>
      <c r="AE15" s="3" t="s">
        <v>12</v>
      </c>
      <c r="AF15" s="2" t="str">
        <f>IFERROR(B15/Q15, "N.A.")</f>
        <v>N.A.</v>
      </c>
      <c r="AG15" s="2" t="str">
        <f t="shared" ref="AG15:AR19" si="0">IFERROR(C15/R15, "N.A.")</f>
        <v>N.A.</v>
      </c>
      <c r="AH15" s="2" t="str">
        <f t="shared" si="0"/>
        <v>N.A.</v>
      </c>
      <c r="AI15" s="2" t="str">
        <f t="shared" si="0"/>
        <v>N.A.</v>
      </c>
      <c r="AJ15" s="2" t="str">
        <f t="shared" si="0"/>
        <v>N.A.</v>
      </c>
      <c r="AK15" s="2" t="str">
        <f t="shared" si="0"/>
        <v>N.A.</v>
      </c>
      <c r="AL15" s="2" t="str">
        <f t="shared" si="0"/>
        <v>N.A.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 t="str">
        <f t="shared" si="0"/>
        <v>N.A.</v>
      </c>
      <c r="AQ15" s="13" t="str">
        <f t="shared" si="0"/>
        <v>N.A.</v>
      </c>
      <c r="AR15" s="14" t="str">
        <f t="shared" si="0"/>
        <v>N.A.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0</v>
      </c>
      <c r="M16" s="13">
        <f t="shared" si="1"/>
        <v>0</v>
      </c>
      <c r="N16" s="14">
        <f t="shared" ref="N16:N18" si="2">L16+M16</f>
        <v>0</v>
      </c>
      <c r="P16" s="3" t="s">
        <v>13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1">
        <f t="shared" ref="AA16:AB18" si="3">Q16+S16+U16+W16+Y16</f>
        <v>0</v>
      </c>
      <c r="AB16" s="13">
        <f t="shared" si="3"/>
        <v>0</v>
      </c>
      <c r="AC16" s="14">
        <f t="shared" ref="AC16:AC18" si="4">AA16+AB16</f>
        <v>0</v>
      </c>
      <c r="AE16" s="3" t="s">
        <v>13</v>
      </c>
      <c r="AF16" s="2" t="str">
        <f t="shared" ref="AF16:AF19" si="5">IFERROR(B16/Q16, "N.A.")</f>
        <v>N.A.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 t="str">
        <f t="shared" si="0"/>
        <v>N.A.</v>
      </c>
      <c r="AQ16" s="13" t="str">
        <f t="shared" si="0"/>
        <v>N.A.</v>
      </c>
      <c r="AR16" s="14" t="str">
        <f t="shared" si="0"/>
        <v>N.A.</v>
      </c>
    </row>
    <row r="17" spans="1:44" ht="15" customHeight="1" thickBot="1" x14ac:dyDescent="0.3">
      <c r="A17" s="3" t="s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1">
        <f t="shared" si="1"/>
        <v>0</v>
      </c>
      <c r="M17" s="13">
        <f t="shared" si="1"/>
        <v>0</v>
      </c>
      <c r="N17" s="14">
        <f t="shared" si="2"/>
        <v>0</v>
      </c>
      <c r="P17" s="3" t="s">
        <v>14</v>
      </c>
      <c r="Q17" s="2"/>
      <c r="R17" s="2"/>
      <c r="S17" s="2"/>
      <c r="T17" s="2"/>
      <c r="U17" s="2"/>
      <c r="V17" s="2"/>
      <c r="W17" s="2"/>
      <c r="X17" s="2"/>
      <c r="Y17" s="2"/>
      <c r="Z17" s="2"/>
      <c r="AA17" s="1">
        <f t="shared" si="3"/>
        <v>0</v>
      </c>
      <c r="AB17" s="13">
        <f t="shared" si="3"/>
        <v>0</v>
      </c>
      <c r="AC17" s="14">
        <f t="shared" si="4"/>
        <v>0</v>
      </c>
      <c r="AE17" s="3" t="s">
        <v>14</v>
      </c>
      <c r="AF17" s="2" t="str">
        <f t="shared" si="5"/>
        <v>N.A.</v>
      </c>
      <c r="AG17" s="2" t="str">
        <f t="shared" si="0"/>
        <v>N.A.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 t="str">
        <f t="shared" si="0"/>
        <v>N.A.</v>
      </c>
      <c r="AL17" s="2" t="str">
        <f t="shared" si="0"/>
        <v>N.A.</v>
      </c>
      <c r="AM17" s="2" t="str">
        <f t="shared" si="0"/>
        <v>N.A.</v>
      </c>
      <c r="AN17" s="2" t="str">
        <f t="shared" si="0"/>
        <v>N.A.</v>
      </c>
      <c r="AO17" s="2" t="str">
        <f t="shared" si="0"/>
        <v>N.A.</v>
      </c>
      <c r="AP17" s="15" t="str">
        <f t="shared" si="0"/>
        <v>N.A.</v>
      </c>
      <c r="AQ17" s="13" t="str">
        <f t="shared" si="0"/>
        <v>N.A.</v>
      </c>
      <c r="AR17" s="14" t="str">
        <f t="shared" si="0"/>
        <v>N.A.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1"/>
        <v>0</v>
      </c>
      <c r="M18" s="13">
        <f t="shared" si="1"/>
        <v>0</v>
      </c>
      <c r="N18" s="14">
        <f t="shared" si="2"/>
        <v>0</v>
      </c>
      <c r="P18" s="3" t="s">
        <v>15</v>
      </c>
      <c r="Q18" s="2"/>
      <c r="R18" s="2"/>
      <c r="S18" s="2"/>
      <c r="T18" s="2"/>
      <c r="U18" s="2"/>
      <c r="V18" s="2"/>
      <c r="W18" s="2"/>
      <c r="X18" s="2"/>
      <c r="Y18" s="2"/>
      <c r="Z18" s="2"/>
      <c r="AA18" s="1">
        <f t="shared" si="3"/>
        <v>0</v>
      </c>
      <c r="AB18" s="13">
        <f t="shared" si="3"/>
        <v>0</v>
      </c>
      <c r="AC18" s="17">
        <f t="shared" si="4"/>
        <v>0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 t="str">
        <f t="shared" si="0"/>
        <v>N.A.</v>
      </c>
      <c r="AQ18" s="13" t="str">
        <f t="shared" si="0"/>
        <v>N.A.</v>
      </c>
      <c r="AR18" s="14" t="str">
        <f t="shared" si="0"/>
        <v>N.A.</v>
      </c>
    </row>
    <row r="19" spans="1:44" ht="15" customHeight="1" thickBot="1" x14ac:dyDescent="0.3">
      <c r="A19" s="4" t="s">
        <v>16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1">
        <f t="shared" ref="L19" si="6">B19+D19+F19+H19+J19</f>
        <v>0</v>
      </c>
      <c r="M19" s="13">
        <f t="shared" ref="M19" si="7">C19+E19+G19+I19+K19</f>
        <v>0</v>
      </c>
      <c r="N19" s="17">
        <f t="shared" ref="N19" si="8">L19+M19</f>
        <v>0</v>
      </c>
      <c r="P19" s="4" t="s">
        <v>16</v>
      </c>
      <c r="Q19" s="2"/>
      <c r="R19" s="2"/>
      <c r="S19" s="2"/>
      <c r="T19" s="2"/>
      <c r="U19" s="2"/>
      <c r="V19" s="2"/>
      <c r="W19" s="2"/>
      <c r="X19" s="2"/>
      <c r="Y19" s="2"/>
      <c r="Z19" s="2"/>
      <c r="AA19" s="1">
        <f t="shared" ref="AA19" si="9">Q19+S19+U19+W19+Y19</f>
        <v>0</v>
      </c>
      <c r="AB19" s="13">
        <f t="shared" ref="AB19" si="10">R19+T19+V19+X19+Z19</f>
        <v>0</v>
      </c>
      <c r="AC19" s="14">
        <f t="shared" ref="AC19" si="11">AA19+AB19</f>
        <v>0</v>
      </c>
      <c r="AE19" s="4" t="s">
        <v>16</v>
      </c>
      <c r="AF19" s="2" t="str">
        <f t="shared" si="5"/>
        <v>N.A.</v>
      </c>
      <c r="AG19" s="2" t="str">
        <f t="shared" si="0"/>
        <v>N.A.</v>
      </c>
      <c r="AH19" s="2" t="str">
        <f t="shared" si="0"/>
        <v>N.A.</v>
      </c>
      <c r="AI19" s="2" t="str">
        <f t="shared" si="0"/>
        <v>N.A.</v>
      </c>
      <c r="AJ19" s="2" t="str">
        <f t="shared" si="0"/>
        <v>N.A.</v>
      </c>
      <c r="AK19" s="2" t="str">
        <f t="shared" si="0"/>
        <v>N.A.</v>
      </c>
      <c r="AL19" s="2" t="str">
        <f t="shared" si="0"/>
        <v>N.A.</v>
      </c>
      <c r="AM19" s="2" t="str">
        <f t="shared" si="0"/>
        <v>N.A.</v>
      </c>
      <c r="AN19" s="2" t="str">
        <f t="shared" si="0"/>
        <v>N.A.</v>
      </c>
      <c r="AO19" s="2" t="str">
        <f t="shared" si="0"/>
        <v>N.A.</v>
      </c>
      <c r="AP19" s="15" t="str">
        <f t="shared" ref="AP19" si="12">IFERROR(L19/AA19, "N.A.")</f>
        <v>N.A.</v>
      </c>
      <c r="AQ19" s="13" t="str">
        <f t="shared" ref="AQ19" si="13">IFERROR(M19/AB19, "N.A.")</f>
        <v>N.A.</v>
      </c>
      <c r="AR19" s="14" t="str">
        <f t="shared" ref="AR19" si="14">IFERROR(N19/AC19, "N.A.")</f>
        <v>N.A.</v>
      </c>
    </row>
    <row r="20" spans="1:44" ht="15" customHeight="1" thickBot="1" x14ac:dyDescent="0.3">
      <c r="A20" s="5" t="s">
        <v>0</v>
      </c>
      <c r="B20" s="24">
        <f>B19+C19</f>
        <v>0</v>
      </c>
      <c r="C20" s="26"/>
      <c r="D20" s="24">
        <f>D19+E19</f>
        <v>0</v>
      </c>
      <c r="E20" s="26"/>
      <c r="F20" s="24">
        <f>F19+G19</f>
        <v>0</v>
      </c>
      <c r="G20" s="26"/>
      <c r="H20" s="24">
        <f>H19+I19</f>
        <v>0</v>
      </c>
      <c r="I20" s="26"/>
      <c r="J20" s="24">
        <f>J19+K19</f>
        <v>0</v>
      </c>
      <c r="K20" s="26"/>
      <c r="L20" s="24">
        <f>L19+M19</f>
        <v>0</v>
      </c>
      <c r="M20" s="25"/>
      <c r="N20" s="18">
        <f>B20+D20+F20+H20+J20</f>
        <v>0</v>
      </c>
      <c r="P20" s="5" t="s">
        <v>0</v>
      </c>
      <c r="Q20" s="24">
        <f>Q19+R19</f>
        <v>0</v>
      </c>
      <c r="R20" s="26"/>
      <c r="S20" s="24">
        <f>S19+T19</f>
        <v>0</v>
      </c>
      <c r="T20" s="26"/>
      <c r="U20" s="24">
        <f>U19+V19</f>
        <v>0</v>
      </c>
      <c r="V20" s="26"/>
      <c r="W20" s="24">
        <f>W19+X19</f>
        <v>0</v>
      </c>
      <c r="X20" s="26"/>
      <c r="Y20" s="24">
        <f>Y19+Z19</f>
        <v>0</v>
      </c>
      <c r="Z20" s="26"/>
      <c r="AA20" s="24">
        <f>AA19+AB19</f>
        <v>0</v>
      </c>
      <c r="AB20" s="26"/>
      <c r="AC20" s="19">
        <f>Q20+S20+U20+W20+Y20</f>
        <v>0</v>
      </c>
      <c r="AE20" s="5" t="s">
        <v>0</v>
      </c>
      <c r="AF20" s="27" t="str">
        <f>IFERROR(B20/Q20,"N.A.")</f>
        <v>N.A.</v>
      </c>
      <c r="AG20" s="28"/>
      <c r="AH20" s="27" t="str">
        <f>IFERROR(D20/S20,"N.A.")</f>
        <v>N.A.</v>
      </c>
      <c r="AI20" s="28"/>
      <c r="AJ20" s="27" t="str">
        <f>IFERROR(F20/U20,"N.A.")</f>
        <v>N.A.</v>
      </c>
      <c r="AK20" s="28"/>
      <c r="AL20" s="27" t="str">
        <f>IFERROR(H20/W20,"N.A.")</f>
        <v>N.A.</v>
      </c>
      <c r="AM20" s="28"/>
      <c r="AN20" s="27" t="str">
        <f>IFERROR(J20/Y20,"N.A.")</f>
        <v>N.A.</v>
      </c>
      <c r="AO20" s="28"/>
      <c r="AP20" s="27" t="str">
        <f>IFERROR(L20/AA20,"N.A.")</f>
        <v>N.A.</v>
      </c>
      <c r="AQ20" s="28"/>
      <c r="AR20" s="16" t="str">
        <f>IFERROR(N20/AC20, "N.A.")</f>
        <v>N.A.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1">
        <f>B27+D27+F27+H27+J27</f>
        <v>0</v>
      </c>
      <c r="M27" s="13">
        <f>C27+E27+G27+I27+K27</f>
        <v>0</v>
      </c>
      <c r="N27" s="14">
        <f>L27+M27</f>
        <v>0</v>
      </c>
      <c r="P27" s="3" t="s">
        <v>12</v>
      </c>
      <c r="Q27" s="2"/>
      <c r="R27" s="2"/>
      <c r="S27" s="2"/>
      <c r="T27" s="2"/>
      <c r="U27" s="2"/>
      <c r="V27" s="2"/>
      <c r="W27" s="2"/>
      <c r="X27" s="2"/>
      <c r="Y27" s="2"/>
      <c r="Z27" s="2"/>
      <c r="AA27" s="1">
        <f>Q27+S27+U27+W27+Y27</f>
        <v>0</v>
      </c>
      <c r="AB27" s="13">
        <f>R27+T27+V27+X27+Z27</f>
        <v>0</v>
      </c>
      <c r="AC27" s="14">
        <f>AA27+AB27</f>
        <v>0</v>
      </c>
      <c r="AE27" s="3" t="s">
        <v>12</v>
      </c>
      <c r="AF27" s="2" t="str">
        <f>IFERROR(B27/Q27, "N.A.")</f>
        <v>N.A.</v>
      </c>
      <c r="AG27" s="2" t="str">
        <f t="shared" ref="AG27:AR31" si="15">IFERROR(C27/R27, "N.A.")</f>
        <v>N.A.</v>
      </c>
      <c r="AH27" s="2" t="str">
        <f t="shared" si="15"/>
        <v>N.A.</v>
      </c>
      <c r="AI27" s="2" t="str">
        <f t="shared" si="15"/>
        <v>N.A.</v>
      </c>
      <c r="AJ27" s="2" t="str">
        <f t="shared" si="15"/>
        <v>N.A.</v>
      </c>
      <c r="AK27" s="2" t="str">
        <f t="shared" si="15"/>
        <v>N.A.</v>
      </c>
      <c r="AL27" s="2" t="str">
        <f t="shared" si="15"/>
        <v>N.A.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 t="str">
        <f t="shared" si="15"/>
        <v>N.A.</v>
      </c>
      <c r="AQ27" s="13" t="str">
        <f t="shared" si="15"/>
        <v>N.A.</v>
      </c>
      <c r="AR27" s="14" t="str">
        <f t="shared" si="15"/>
        <v>N.A.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/>
      <c r="R28" s="2"/>
      <c r="S28" s="2"/>
      <c r="T28" s="2"/>
      <c r="U28" s="2"/>
      <c r="V28" s="2"/>
      <c r="W28" s="2"/>
      <c r="X28" s="2"/>
      <c r="Y28" s="2"/>
      <c r="Z28" s="2"/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1">
        <f t="shared" si="16"/>
        <v>0</v>
      </c>
      <c r="M29" s="13">
        <f t="shared" si="16"/>
        <v>0</v>
      </c>
      <c r="N29" s="14">
        <f t="shared" si="17"/>
        <v>0</v>
      </c>
      <c r="P29" s="3" t="s">
        <v>14</v>
      </c>
      <c r="Q29" s="2"/>
      <c r="R29" s="2"/>
      <c r="S29" s="2"/>
      <c r="T29" s="2"/>
      <c r="U29" s="2"/>
      <c r="V29" s="2"/>
      <c r="W29" s="2"/>
      <c r="X29" s="2"/>
      <c r="Y29" s="2"/>
      <c r="Z29" s="2"/>
      <c r="AA29" s="1">
        <f t="shared" si="18"/>
        <v>0</v>
      </c>
      <c r="AB29" s="13">
        <f t="shared" si="18"/>
        <v>0</v>
      </c>
      <c r="AC29" s="14">
        <f t="shared" si="19"/>
        <v>0</v>
      </c>
      <c r="AE29" s="3" t="s">
        <v>14</v>
      </c>
      <c r="AF29" s="2" t="str">
        <f t="shared" si="20"/>
        <v>N.A.</v>
      </c>
      <c r="AG29" s="2" t="str">
        <f t="shared" si="15"/>
        <v>N.A.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 t="str">
        <f t="shared" si="15"/>
        <v>N.A.</v>
      </c>
      <c r="AN29" s="2" t="str">
        <f t="shared" si="15"/>
        <v>N.A.</v>
      </c>
      <c r="AO29" s="2" t="str">
        <f t="shared" si="15"/>
        <v>N.A.</v>
      </c>
      <c r="AP29" s="15" t="str">
        <f t="shared" si="15"/>
        <v>N.A.</v>
      </c>
      <c r="AQ29" s="13" t="str">
        <f t="shared" si="15"/>
        <v>N.A.</v>
      </c>
      <c r="AR29" s="14" t="str">
        <f t="shared" si="15"/>
        <v>N.A.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6"/>
        <v>0</v>
      </c>
      <c r="M30" s="13">
        <f t="shared" si="16"/>
        <v>0</v>
      </c>
      <c r="N30" s="14">
        <f t="shared" si="17"/>
        <v>0</v>
      </c>
      <c r="P30" s="3" t="s">
        <v>15</v>
      </c>
      <c r="Q30" s="2"/>
      <c r="R30" s="2"/>
      <c r="S30" s="2"/>
      <c r="T30" s="2"/>
      <c r="U30" s="2"/>
      <c r="V30" s="2"/>
      <c r="W30" s="2"/>
      <c r="X30" s="2"/>
      <c r="Y30" s="2"/>
      <c r="Z30" s="2"/>
      <c r="AA30" s="1">
        <f t="shared" si="18"/>
        <v>0</v>
      </c>
      <c r="AB30" s="13">
        <f t="shared" si="18"/>
        <v>0</v>
      </c>
      <c r="AC30" s="17">
        <f t="shared" si="19"/>
        <v>0</v>
      </c>
      <c r="AE30" s="3" t="s">
        <v>15</v>
      </c>
      <c r="AF30" s="2" t="str">
        <f t="shared" si="20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 t="str">
        <f t="shared" si="15"/>
        <v>N.A.</v>
      </c>
      <c r="AQ30" s="13" t="str">
        <f t="shared" si="15"/>
        <v>N.A.</v>
      </c>
      <c r="AR30" s="14" t="str">
        <f t="shared" si="15"/>
        <v>N.A.</v>
      </c>
    </row>
    <row r="31" spans="1:44" ht="15" customHeight="1" thickBot="1" x14ac:dyDescent="0.3">
      <c r="A31" s="4" t="s">
        <v>16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1">
        <f t="shared" ref="L31" si="21">B31+D31+F31+H31+J31</f>
        <v>0</v>
      </c>
      <c r="M31" s="13">
        <f t="shared" ref="M31" si="22">C31+E31+G31+I31+K31</f>
        <v>0</v>
      </c>
      <c r="N31" s="17">
        <f t="shared" ref="N31" si="23">L31+M31</f>
        <v>0</v>
      </c>
      <c r="P31" s="4" t="s">
        <v>16</v>
      </c>
      <c r="Q31" s="2"/>
      <c r="R31" s="2"/>
      <c r="S31" s="2"/>
      <c r="T31" s="2"/>
      <c r="U31" s="2"/>
      <c r="V31" s="2"/>
      <c r="W31" s="2"/>
      <c r="X31" s="2"/>
      <c r="Y31" s="2"/>
      <c r="Z31" s="2"/>
      <c r="AA31" s="1">
        <f t="shared" ref="AA31" si="24">Q31+S31+U31+W31+Y31</f>
        <v>0</v>
      </c>
      <c r="AB31" s="13">
        <f t="shared" ref="AB31" si="25">R31+T31+V31+X31+Z31</f>
        <v>0</v>
      </c>
      <c r="AC31" s="14">
        <f t="shared" ref="AC31" si="26">AA31+AB31</f>
        <v>0</v>
      </c>
      <c r="AE31" s="4" t="s">
        <v>16</v>
      </c>
      <c r="AF31" s="2" t="str">
        <f t="shared" si="20"/>
        <v>N.A.</v>
      </c>
      <c r="AG31" s="2" t="str">
        <f t="shared" si="15"/>
        <v>N.A.</v>
      </c>
      <c r="AH31" s="2" t="str">
        <f t="shared" si="15"/>
        <v>N.A.</v>
      </c>
      <c r="AI31" s="2" t="str">
        <f t="shared" si="15"/>
        <v>N.A.</v>
      </c>
      <c r="AJ31" s="2" t="str">
        <f t="shared" si="15"/>
        <v>N.A.</v>
      </c>
      <c r="AK31" s="2" t="str">
        <f t="shared" si="15"/>
        <v>N.A.</v>
      </c>
      <c r="AL31" s="2" t="str">
        <f t="shared" si="15"/>
        <v>N.A.</v>
      </c>
      <c r="AM31" s="2" t="str">
        <f t="shared" si="15"/>
        <v>N.A.</v>
      </c>
      <c r="AN31" s="2" t="str">
        <f t="shared" si="15"/>
        <v>N.A.</v>
      </c>
      <c r="AO31" s="2" t="str">
        <f t="shared" si="15"/>
        <v>N.A.</v>
      </c>
      <c r="AP31" s="15" t="str">
        <f t="shared" ref="AP31" si="27">IFERROR(L31/AA31, "N.A.")</f>
        <v>N.A.</v>
      </c>
      <c r="AQ31" s="13" t="str">
        <f t="shared" ref="AQ31" si="28">IFERROR(M31/AB31, "N.A.")</f>
        <v>N.A.</v>
      </c>
      <c r="AR31" s="14" t="str">
        <f t="shared" ref="AR31" si="29">IFERROR(N31/AC31, "N.A.")</f>
        <v>N.A.</v>
      </c>
    </row>
    <row r="32" spans="1:44" ht="15" customHeight="1" thickBot="1" x14ac:dyDescent="0.3">
      <c r="A32" s="5" t="s">
        <v>0</v>
      </c>
      <c r="B32" s="24">
        <f>B31+C31</f>
        <v>0</v>
      </c>
      <c r="C32" s="26"/>
      <c r="D32" s="24">
        <f>D31+E31</f>
        <v>0</v>
      </c>
      <c r="E32" s="26"/>
      <c r="F32" s="24">
        <f>F31+G31</f>
        <v>0</v>
      </c>
      <c r="G32" s="26"/>
      <c r="H32" s="24">
        <f>H31+I31</f>
        <v>0</v>
      </c>
      <c r="I32" s="26"/>
      <c r="J32" s="24">
        <f>J31+K31</f>
        <v>0</v>
      </c>
      <c r="K32" s="26"/>
      <c r="L32" s="24">
        <f>L31+M31</f>
        <v>0</v>
      </c>
      <c r="M32" s="25"/>
      <c r="N32" s="18">
        <f>B32+D32+F32+H32+J32</f>
        <v>0</v>
      </c>
      <c r="P32" s="5" t="s">
        <v>0</v>
      </c>
      <c r="Q32" s="24">
        <f>Q31+R31</f>
        <v>0</v>
      </c>
      <c r="R32" s="26"/>
      <c r="S32" s="24">
        <f>S31+T31</f>
        <v>0</v>
      </c>
      <c r="T32" s="26"/>
      <c r="U32" s="24">
        <f>U31+V31</f>
        <v>0</v>
      </c>
      <c r="V32" s="26"/>
      <c r="W32" s="24">
        <f>W31+X31</f>
        <v>0</v>
      </c>
      <c r="X32" s="26"/>
      <c r="Y32" s="24">
        <f>Y31+Z31</f>
        <v>0</v>
      </c>
      <c r="Z32" s="26"/>
      <c r="AA32" s="24">
        <f>AA31+AB31</f>
        <v>0</v>
      </c>
      <c r="AB32" s="26"/>
      <c r="AC32" s="19">
        <f>Q32+S32+U32+W32+Y32</f>
        <v>0</v>
      </c>
      <c r="AE32" s="5" t="s">
        <v>0</v>
      </c>
      <c r="AF32" s="27" t="str">
        <f>IFERROR(B32/Q32,"N.A.")</f>
        <v>N.A.</v>
      </c>
      <c r="AG32" s="28"/>
      <c r="AH32" s="27" t="str">
        <f>IFERROR(D32/S32,"N.A.")</f>
        <v>N.A.</v>
      </c>
      <c r="AI32" s="28"/>
      <c r="AJ32" s="27" t="str">
        <f>IFERROR(F32/U32,"N.A.")</f>
        <v>N.A.</v>
      </c>
      <c r="AK32" s="28"/>
      <c r="AL32" s="27" t="str">
        <f>IFERROR(H32/W32,"N.A.")</f>
        <v>N.A.</v>
      </c>
      <c r="AM32" s="28"/>
      <c r="AN32" s="27" t="str">
        <f>IFERROR(J32/Y32,"N.A.")</f>
        <v>N.A.</v>
      </c>
      <c r="AO32" s="28"/>
      <c r="AP32" s="27" t="str">
        <f>IFERROR(L32/AA32,"N.A.")</f>
        <v>N.A.</v>
      </c>
      <c r="AQ32" s="28"/>
      <c r="AR32" s="16" t="str">
        <f>IFERROR(N32/AC32, "N.A.")</f>
        <v>N.A.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>B39+D39+F39+H39+J39</f>
        <v>0</v>
      </c>
      <c r="M39" s="13">
        <f>C39+E39+G39+I39+K39</f>
        <v>0</v>
      </c>
      <c r="N39" s="14">
        <f>L39+M39</f>
        <v>0</v>
      </c>
      <c r="P39" s="3" t="s">
        <v>12</v>
      </c>
      <c r="Q39" s="2"/>
      <c r="R39" s="2"/>
      <c r="S39" s="2"/>
      <c r="T39" s="2"/>
      <c r="U39" s="2"/>
      <c r="V39" s="2"/>
      <c r="W39" s="2"/>
      <c r="X39" s="2"/>
      <c r="Y39" s="2"/>
      <c r="Z39" s="2"/>
      <c r="AA39" s="1">
        <f>Q39+S39+U39+W39+Y39</f>
        <v>0</v>
      </c>
      <c r="AB39" s="13">
        <f>R39+T39+V39+X39+Z39</f>
        <v>0</v>
      </c>
      <c r="AC39" s="14">
        <f>AA39+AB39</f>
        <v>0</v>
      </c>
      <c r="AE39" s="3" t="s">
        <v>12</v>
      </c>
      <c r="AF39" s="2" t="str">
        <f>IFERROR(B39/Q39, "N.A.")</f>
        <v>N.A.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 t="str">
        <f t="shared" si="30"/>
        <v>N.A.</v>
      </c>
      <c r="AM39" s="2" t="str">
        <f t="shared" si="30"/>
        <v>N.A.</v>
      </c>
      <c r="AN39" s="2" t="str">
        <f t="shared" si="30"/>
        <v>N.A.</v>
      </c>
      <c r="AO39" s="2" t="str">
        <f t="shared" si="30"/>
        <v>N.A.</v>
      </c>
      <c r="AP39" s="15" t="str">
        <f t="shared" si="30"/>
        <v>N.A.</v>
      </c>
      <c r="AQ39" s="13" t="str">
        <f t="shared" si="30"/>
        <v>N.A.</v>
      </c>
      <c r="AR39" s="14" t="str">
        <f t="shared" si="30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0</v>
      </c>
      <c r="M40" s="13">
        <f t="shared" si="31"/>
        <v>0</v>
      </c>
      <c r="N40" s="14">
        <f t="shared" ref="N40:N42" si="32">L40+M40</f>
        <v>0</v>
      </c>
      <c r="P40" s="3" t="s">
        <v>13</v>
      </c>
      <c r="Q40" s="2"/>
      <c r="R40" s="2"/>
      <c r="S40" s="2"/>
      <c r="T40" s="2"/>
      <c r="U40" s="2"/>
      <c r="V40" s="2"/>
      <c r="W40" s="2"/>
      <c r="X40" s="2"/>
      <c r="Y40" s="2"/>
      <c r="Z40" s="2"/>
      <c r="AA40" s="1">
        <f t="shared" ref="AA40:AB42" si="33">Q40+S40+U40+W40+Y40</f>
        <v>0</v>
      </c>
      <c r="AB40" s="13">
        <f t="shared" si="33"/>
        <v>0</v>
      </c>
      <c r="AC40" s="14">
        <f t="shared" ref="AC40:AC42" si="34">AA40+AB40</f>
        <v>0</v>
      </c>
      <c r="AE40" s="3" t="s">
        <v>13</v>
      </c>
      <c r="AF40" s="2" t="str">
        <f t="shared" ref="AF40:AF43" si="35">IFERROR(B40/Q40, "N.A.")</f>
        <v>N.A.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 t="str">
        <f t="shared" si="30"/>
        <v>N.A.</v>
      </c>
      <c r="AQ40" s="13" t="str">
        <f t="shared" si="30"/>
        <v>N.A.</v>
      </c>
      <c r="AR40" s="14" t="str">
        <f t="shared" si="30"/>
        <v>N.A.</v>
      </c>
    </row>
    <row r="41" spans="1:44" ht="15" customHeight="1" thickBot="1" x14ac:dyDescent="0.3">
      <c r="A41" s="3" t="s">
        <v>14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1">
        <f t="shared" si="31"/>
        <v>0</v>
      </c>
      <c r="M41" s="13">
        <f t="shared" si="31"/>
        <v>0</v>
      </c>
      <c r="N41" s="14">
        <f t="shared" si="32"/>
        <v>0</v>
      </c>
      <c r="P41" s="3" t="s">
        <v>14</v>
      </c>
      <c r="Q41" s="2"/>
      <c r="R41" s="2"/>
      <c r="S41" s="2"/>
      <c r="T41" s="2"/>
      <c r="U41" s="2"/>
      <c r="V41" s="2"/>
      <c r="W41" s="2"/>
      <c r="X41" s="2"/>
      <c r="Y41" s="2"/>
      <c r="Z41" s="2"/>
      <c r="AA41" s="1">
        <f t="shared" si="33"/>
        <v>0</v>
      </c>
      <c r="AB41" s="13">
        <f t="shared" si="33"/>
        <v>0</v>
      </c>
      <c r="AC41" s="14">
        <f t="shared" si="34"/>
        <v>0</v>
      </c>
      <c r="AE41" s="3" t="s">
        <v>14</v>
      </c>
      <c r="AF41" s="2" t="str">
        <f t="shared" si="35"/>
        <v>N.A.</v>
      </c>
      <c r="AG41" s="2" t="str">
        <f t="shared" si="30"/>
        <v>N.A.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 t="str">
        <f t="shared" si="30"/>
        <v>N.A.</v>
      </c>
      <c r="AN41" s="2" t="str">
        <f t="shared" si="30"/>
        <v>N.A.</v>
      </c>
      <c r="AO41" s="2" t="str">
        <f t="shared" si="30"/>
        <v>N.A.</v>
      </c>
      <c r="AP41" s="15" t="str">
        <f t="shared" si="30"/>
        <v>N.A.</v>
      </c>
      <c r="AQ41" s="13" t="str">
        <f t="shared" si="30"/>
        <v>N.A.</v>
      </c>
      <c r="AR41" s="14" t="str">
        <f t="shared" si="30"/>
        <v>N.A.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/>
      <c r="R42" s="2"/>
      <c r="S42" s="2"/>
      <c r="T42" s="2"/>
      <c r="U42" s="2"/>
      <c r="V42" s="2"/>
      <c r="W42" s="2"/>
      <c r="X42" s="2"/>
      <c r="Y42" s="2"/>
      <c r="Z42" s="2"/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1">
        <f t="shared" ref="L43" si="36">B43+D43+F43+H43+J43</f>
        <v>0</v>
      </c>
      <c r="M43" s="13">
        <f t="shared" ref="M43" si="37">C43+E43+G43+I43+K43</f>
        <v>0</v>
      </c>
      <c r="N43" s="17">
        <f t="shared" ref="N43" si="38">L43+M43</f>
        <v>0</v>
      </c>
      <c r="P43" s="4" t="s">
        <v>16</v>
      </c>
      <c r="Q43" s="2"/>
      <c r="R43" s="2"/>
      <c r="S43" s="2"/>
      <c r="T43" s="2"/>
      <c r="U43" s="2"/>
      <c r="V43" s="2"/>
      <c r="W43" s="2"/>
      <c r="X43" s="2"/>
      <c r="Y43" s="2"/>
      <c r="Z43" s="2"/>
      <c r="AA43" s="1">
        <f t="shared" ref="AA43" si="39">Q43+S43+U43+W43+Y43</f>
        <v>0</v>
      </c>
      <c r="AB43" s="13">
        <f t="shared" ref="AB43" si="40">R43+T43+V43+X43+Z43</f>
        <v>0</v>
      </c>
      <c r="AC43" s="17">
        <f t="shared" ref="AC43" si="41">AA43+AB43</f>
        <v>0</v>
      </c>
      <c r="AE43" s="4" t="s">
        <v>16</v>
      </c>
      <c r="AF43" s="2" t="str">
        <f t="shared" si="35"/>
        <v>N.A.</v>
      </c>
      <c r="AG43" s="2" t="str">
        <f t="shared" si="30"/>
        <v>N.A.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 t="str">
        <f t="shared" si="30"/>
        <v>N.A.</v>
      </c>
      <c r="AM43" s="2" t="str">
        <f t="shared" si="30"/>
        <v>N.A.</v>
      </c>
      <c r="AN43" s="2" t="str">
        <f t="shared" si="30"/>
        <v>N.A.</v>
      </c>
      <c r="AO43" s="2" t="str">
        <f t="shared" si="30"/>
        <v>N.A.</v>
      </c>
      <c r="AP43" s="15" t="str">
        <f t="shared" ref="AP43" si="42">IFERROR(L43/AA43, "N.A.")</f>
        <v>N.A.</v>
      </c>
      <c r="AQ43" s="13" t="str">
        <f t="shared" ref="AQ43" si="43">IFERROR(M43/AB43, "N.A.")</f>
        <v>N.A.</v>
      </c>
      <c r="AR43" s="14" t="str">
        <f t="shared" ref="AR43" si="44">IFERROR(N43/AC43, "N.A.")</f>
        <v>N.A.</v>
      </c>
    </row>
    <row r="44" spans="1:44" ht="15" customHeight="1" thickBot="1" x14ac:dyDescent="0.3">
      <c r="A44" s="5" t="s">
        <v>0</v>
      </c>
      <c r="B44" s="24">
        <f>B43+C43</f>
        <v>0</v>
      </c>
      <c r="C44" s="26"/>
      <c r="D44" s="24">
        <f>D43+E43</f>
        <v>0</v>
      </c>
      <c r="E44" s="26"/>
      <c r="F44" s="24">
        <f>F43+G43</f>
        <v>0</v>
      </c>
      <c r="G44" s="26"/>
      <c r="H44" s="24">
        <f>H43+I43</f>
        <v>0</v>
      </c>
      <c r="I44" s="26"/>
      <c r="J44" s="24">
        <f>J43+K43</f>
        <v>0</v>
      </c>
      <c r="K44" s="26"/>
      <c r="L44" s="24">
        <f>L43+M43</f>
        <v>0</v>
      </c>
      <c r="M44" s="25"/>
      <c r="N44" s="18">
        <f>B44+D44+F44+H44+J44</f>
        <v>0</v>
      </c>
      <c r="P44" s="5" t="s">
        <v>0</v>
      </c>
      <c r="Q44" s="24">
        <f>Q43+R43</f>
        <v>0</v>
      </c>
      <c r="R44" s="26"/>
      <c r="S44" s="24">
        <f>S43+T43</f>
        <v>0</v>
      </c>
      <c r="T44" s="26"/>
      <c r="U44" s="24">
        <f>U43+V43</f>
        <v>0</v>
      </c>
      <c r="V44" s="26"/>
      <c r="W44" s="24">
        <f>W43+X43</f>
        <v>0</v>
      </c>
      <c r="X44" s="26"/>
      <c r="Y44" s="24">
        <f>Y43+Z43</f>
        <v>0</v>
      </c>
      <c r="Z44" s="26"/>
      <c r="AA44" s="24">
        <f>AA43+AB43</f>
        <v>0</v>
      </c>
      <c r="AB44" s="25"/>
      <c r="AC44" s="18">
        <f>Q44+S44+U44+W44+Y44</f>
        <v>0</v>
      </c>
      <c r="AE44" s="5" t="s">
        <v>0</v>
      </c>
      <c r="AF44" s="27" t="str">
        <f>IFERROR(B44/Q44,"N.A.")</f>
        <v>N.A.</v>
      </c>
      <c r="AG44" s="28"/>
      <c r="AH44" s="27" t="str">
        <f>IFERROR(D44/S44,"N.A.")</f>
        <v>N.A.</v>
      </c>
      <c r="AI44" s="28"/>
      <c r="AJ44" s="27" t="str">
        <f>IFERROR(F44/U44,"N.A.")</f>
        <v>N.A.</v>
      </c>
      <c r="AK44" s="28"/>
      <c r="AL44" s="27" t="str">
        <f>IFERROR(H44/W44,"N.A.")</f>
        <v>N.A.</v>
      </c>
      <c r="AM44" s="28"/>
      <c r="AN44" s="27" t="str">
        <f>IFERROR(J44/Y44,"N.A.")</f>
        <v>N.A.</v>
      </c>
      <c r="AO44" s="28"/>
      <c r="AP44" s="27" t="str">
        <f>IFERROR(L44/AA44,"N.A.")</f>
        <v>N.A.</v>
      </c>
      <c r="AQ44" s="28"/>
      <c r="AR44" s="16" t="str">
        <f>IFERROR(N44/AC44, "N.A.")</f>
        <v>N.A.</v>
      </c>
    </row>
  </sheetData>
  <mergeCells count="144"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7286F7B9F57824EBE60803C25CD2868" ma:contentTypeVersion="5" ma:contentTypeDescription="Crear nuevo documento." ma:contentTypeScope="" ma:versionID="951f9354d8b855d4436816e12a09d99e">
  <xsd:schema xmlns:xsd="http://www.w3.org/2001/XMLSchema" xmlns:xs="http://www.w3.org/2001/XMLSchema" xmlns:p="http://schemas.microsoft.com/office/2006/metadata/properties" xmlns:ns2="3946fdfc-da00-409a-95df-cd9f19cc2a9a" targetNamespace="http://schemas.microsoft.com/office/2006/metadata/properties" ma:root="true" ma:fieldsID="0dcabb48a44a13c8f7fa97ab5fdfbaa4" ns2:_="">
    <xsd:import namespace="3946fdfc-da00-409a-95df-cd9f19cc2a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46fdfc-da00-409a-95df-cd9f19cc2a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DCABFCE-4B33-424B-8626-590164F3E2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946fdfc-da00-409a-95df-cd9f19cc2a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22E3AB9-6F45-486C-B895-412327DF5D5F}">
  <ds:schemaRefs>
    <ds:schemaRef ds:uri="http://www.w3.org/XML/1998/namespace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schemas.microsoft.com/office/infopath/2007/PartnerControls"/>
    <ds:schemaRef ds:uri="3946fdfc-da00-409a-95df-cd9f19cc2a9a"/>
    <ds:schemaRef ds:uri="http://purl.org/dc/terms/"/>
    <ds:schemaRef ds:uri="http://schemas.microsoft.com/office/2006/metadata/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B39EBE43-7964-4559-86FD-5EB29770B56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001 Cozumel</vt:lpstr>
      <vt:lpstr>002 Felipe Carrillo Puerto</vt:lpstr>
      <vt:lpstr>003 Isla Mujeres</vt:lpstr>
      <vt:lpstr>004 Othón P. Blanco</vt:lpstr>
      <vt:lpstr>005 Benito Juárez</vt:lpstr>
      <vt:lpstr>006 José María Morelos</vt:lpstr>
      <vt:lpstr>007 Lázaro Cárdenas</vt:lpstr>
      <vt:lpstr>008 Playa del Carmen</vt:lpstr>
      <vt:lpstr>009 Tulum</vt:lpstr>
      <vt:lpstr>010 Bacalar</vt:lpstr>
      <vt:lpstr>011 Puerto Morelos</vt:lpstr>
      <vt:lpstr>Quintana Roo</vt:lpstr>
    </vt:vector>
  </TitlesOfParts>
  <Manager>DIEAE</Manager>
  <Company>SEFIPLAN</Company>
  <LinksUpToDate>false</LinksUpToDate>
  <SharedDoc>false</SharedDoc>
  <HyperlinkBase>https://sefiplan.qroo.gob.mx/CIEGEQROO/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Matriz Hussmanns del estado de Quintana Roo, 2012 T1</dc:title>
  <dc:subject>Matriz Hussmanns Quintana Roo, 2012-T1</dc:subject>
  <dc:creator>SEFIPLAN</dc:creator>
  <cp:keywords>matriz hussmanns enoe</cp:keywords>
  <dc:description>Elaborado por la Dirección de Información Estadística y Análisis Económico (DIEAE) de la Subsecretaría de Análisis Económico y Finanzas Públicas (SSAEFP) de la Secretaría de Finanzas y Planeación (SEFIPLAN)</dc:description>
  <cp:lastModifiedBy>Erick Alessandro Canul Cabrera</cp:lastModifiedBy>
  <dcterms:created xsi:type="dcterms:W3CDTF">2019-11-22T16:27:56Z</dcterms:created>
  <dcterms:modified xsi:type="dcterms:W3CDTF">2025-12-16T14:32:17Z</dcterms:modified>
  <cp:category>Subsistema de Información Demográfica y Social</cp:category>
  <cp:contentStatus>EACC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0x010100E7286F7B9F57824EBE60803C25CD2868</vt:lpwstr>
  </property>
</Properties>
</file>